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CA61AB47-1BAD-48A7-9608-852AB77B386C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9" i="3" l="1"/>
  <c r="U28" i="3"/>
  <c r="U31" i="3"/>
  <c r="U30" i="3"/>
  <c r="U37" i="3"/>
  <c r="U33" i="3"/>
  <c r="U35" i="3"/>
  <c r="U36" i="3"/>
  <c r="U34" i="3"/>
  <c r="U29" i="3"/>
  <c r="U27" i="3"/>
  <c r="U38" i="3"/>
  <c r="U18" i="3"/>
  <c r="U20" i="3"/>
  <c r="U17" i="3"/>
  <c r="U22" i="3"/>
  <c r="U19" i="3"/>
  <c r="U16" i="3"/>
  <c r="U21" i="3"/>
  <c r="U15" i="3"/>
  <c r="U3" i="3"/>
  <c r="U8" i="3"/>
  <c r="U6" i="3"/>
  <c r="U4" i="3"/>
  <c r="U7" i="3"/>
  <c r="U5" i="3"/>
  <c r="U9" i="3"/>
  <c r="V4" i="6"/>
  <c r="V5" i="6"/>
  <c r="V6" i="6"/>
  <c r="V7" i="6"/>
  <c r="V8" i="6"/>
  <c r="I8" i="6" s="1"/>
  <c r="V9" i="6"/>
  <c r="V10" i="6"/>
  <c r="V11" i="6"/>
  <c r="V12" i="6"/>
  <c r="I12" i="6" s="1"/>
  <c r="V13" i="6"/>
  <c r="V14" i="6"/>
  <c r="V15" i="6"/>
  <c r="V16" i="6"/>
  <c r="I16" i="6" s="1"/>
  <c r="V17" i="6"/>
  <c r="I17" i="6" s="1"/>
  <c r="V18" i="6"/>
  <c r="V19" i="6"/>
  <c r="V20" i="6"/>
  <c r="V21" i="6"/>
  <c r="V22" i="6"/>
  <c r="V23" i="6"/>
  <c r="V24" i="6"/>
  <c r="I24" i="6" s="1"/>
  <c r="V26" i="6"/>
  <c r="V27" i="6"/>
  <c r="V25" i="6"/>
  <c r="V28" i="6"/>
  <c r="I28" i="6" s="1"/>
  <c r="V29" i="6"/>
  <c r="V30" i="6"/>
  <c r="V31" i="6"/>
  <c r="V32" i="6"/>
  <c r="V33" i="6"/>
  <c r="P4" i="6"/>
  <c r="P5" i="6"/>
  <c r="P6" i="6"/>
  <c r="I6" i="6" s="1"/>
  <c r="P7" i="6"/>
  <c r="P8" i="6"/>
  <c r="P9" i="6"/>
  <c r="P10" i="6"/>
  <c r="I10" i="6" s="1"/>
  <c r="P11" i="6"/>
  <c r="P12" i="6"/>
  <c r="P13" i="6"/>
  <c r="P14" i="6"/>
  <c r="P15" i="6"/>
  <c r="P16" i="6"/>
  <c r="P17" i="6"/>
  <c r="P18" i="6"/>
  <c r="I18" i="6" s="1"/>
  <c r="P19" i="6"/>
  <c r="P20" i="6"/>
  <c r="P21" i="6"/>
  <c r="P22" i="6"/>
  <c r="I22" i="6" s="1"/>
  <c r="P23" i="6"/>
  <c r="P24" i="6"/>
  <c r="P26" i="6"/>
  <c r="P27" i="6"/>
  <c r="I27" i="6" s="1"/>
  <c r="P25" i="6"/>
  <c r="P28" i="6"/>
  <c r="P29" i="6"/>
  <c r="P30" i="6"/>
  <c r="P31" i="6"/>
  <c r="P32" i="6"/>
  <c r="P33" i="6"/>
  <c r="I4" i="6"/>
  <c r="I5" i="6"/>
  <c r="I9" i="6"/>
  <c r="I13" i="6"/>
  <c r="I14" i="6"/>
  <c r="I20" i="6"/>
  <c r="I21" i="6"/>
  <c r="I26" i="6"/>
  <c r="I29" i="6"/>
  <c r="I32" i="6"/>
  <c r="V3" i="6"/>
  <c r="P3" i="6"/>
  <c r="S39" i="3"/>
  <c r="M32" i="2"/>
  <c r="M33" i="2"/>
  <c r="M28" i="2"/>
  <c r="M24" i="2"/>
  <c r="M31" i="2"/>
  <c r="S32" i="2"/>
  <c r="S33" i="2"/>
  <c r="S28" i="2"/>
  <c r="S24" i="2"/>
  <c r="S31" i="2"/>
  <c r="Y32" i="2"/>
  <c r="Y33" i="2"/>
  <c r="Y28" i="2"/>
  <c r="Y24" i="2"/>
  <c r="Y31" i="2"/>
  <c r="AE32" i="2"/>
  <c r="AE33" i="2"/>
  <c r="AE28" i="2"/>
  <c r="AE24" i="2"/>
  <c r="AE31" i="2"/>
  <c r="AE5" i="2"/>
  <c r="AE6" i="2"/>
  <c r="AE8" i="2"/>
  <c r="AE9" i="2"/>
  <c r="AE7" i="2"/>
  <c r="AE16" i="2"/>
  <c r="AE17" i="2"/>
  <c r="AE15" i="2"/>
  <c r="AE26" i="2"/>
  <c r="AE29" i="2"/>
  <c r="AE27" i="2"/>
  <c r="AE11" i="2"/>
  <c r="AE30" i="2"/>
  <c r="AE14" i="2"/>
  <c r="AE18" i="2"/>
  <c r="AE23" i="2"/>
  <c r="AE4" i="2"/>
  <c r="AE12" i="2"/>
  <c r="AE21" i="2"/>
  <c r="AE13" i="2"/>
  <c r="AE19" i="2"/>
  <c r="AE25" i="2"/>
  <c r="AE20" i="2"/>
  <c r="AE22" i="2"/>
  <c r="AE10" i="2"/>
  <c r="Y5" i="2"/>
  <c r="Y6" i="2"/>
  <c r="Y8" i="2"/>
  <c r="Y9" i="2"/>
  <c r="Y7" i="2"/>
  <c r="Y16" i="2"/>
  <c r="Y17" i="2"/>
  <c r="Y15" i="2"/>
  <c r="Y26" i="2"/>
  <c r="Y29" i="2"/>
  <c r="Y27" i="2"/>
  <c r="Y11" i="2"/>
  <c r="Y30" i="2"/>
  <c r="Y14" i="2"/>
  <c r="Y18" i="2"/>
  <c r="Y23" i="2"/>
  <c r="Y4" i="2"/>
  <c r="Y12" i="2"/>
  <c r="Y21" i="2"/>
  <c r="Y13" i="2"/>
  <c r="Y19" i="2"/>
  <c r="Y25" i="2"/>
  <c r="Y20" i="2"/>
  <c r="Y22" i="2"/>
  <c r="Y10" i="2"/>
  <c r="S5" i="2"/>
  <c r="S6" i="2"/>
  <c r="S8" i="2"/>
  <c r="S9" i="2"/>
  <c r="S7" i="2"/>
  <c r="S16" i="2"/>
  <c r="S17" i="2"/>
  <c r="S15" i="2"/>
  <c r="S26" i="2"/>
  <c r="S29" i="2"/>
  <c r="S27" i="2"/>
  <c r="S11" i="2"/>
  <c r="S30" i="2"/>
  <c r="S14" i="2"/>
  <c r="S18" i="2"/>
  <c r="S23" i="2"/>
  <c r="S4" i="2"/>
  <c r="S12" i="2"/>
  <c r="S21" i="2"/>
  <c r="S13" i="2"/>
  <c r="S19" i="2"/>
  <c r="S25" i="2"/>
  <c r="S20" i="2"/>
  <c r="S22" i="2"/>
  <c r="S10" i="2"/>
  <c r="M5" i="2"/>
  <c r="M6" i="2"/>
  <c r="M8" i="2"/>
  <c r="M9" i="2"/>
  <c r="M7" i="2"/>
  <c r="M16" i="2"/>
  <c r="M17" i="2"/>
  <c r="M15" i="2"/>
  <c r="M26" i="2"/>
  <c r="D26" i="2" s="1"/>
  <c r="F26" i="2" s="1"/>
  <c r="M29" i="2"/>
  <c r="M27" i="2"/>
  <c r="M11" i="2"/>
  <c r="M30" i="2"/>
  <c r="M14" i="2"/>
  <c r="M18" i="2"/>
  <c r="M23" i="2"/>
  <c r="M4" i="2"/>
  <c r="M12" i="2"/>
  <c r="M21" i="2"/>
  <c r="M13" i="2"/>
  <c r="M19" i="2"/>
  <c r="M25" i="2"/>
  <c r="M20" i="2"/>
  <c r="M22" i="2"/>
  <c r="M10" i="2"/>
  <c r="AE3" i="2"/>
  <c r="Y3" i="2"/>
  <c r="S3" i="2"/>
  <c r="M3" i="2"/>
  <c r="S35" i="3"/>
  <c r="U32" i="3"/>
  <c r="S21" i="3"/>
  <c r="I33" i="6" l="1"/>
  <c r="I30" i="6"/>
  <c r="D7" i="2"/>
  <c r="F7" i="2" s="1"/>
  <c r="D10" i="2"/>
  <c r="F10" i="2" s="1"/>
  <c r="D19" i="2"/>
  <c r="F19" i="2" s="1"/>
  <c r="D17" i="2"/>
  <c r="F17" i="2" s="1"/>
  <c r="D4" i="2"/>
  <c r="F4" i="2" s="1"/>
  <c r="I31" i="6"/>
  <c r="I25" i="6"/>
  <c r="I23" i="6"/>
  <c r="I19" i="6"/>
  <c r="I15" i="6"/>
  <c r="I11" i="6"/>
  <c r="I7" i="6"/>
  <c r="I3" i="6"/>
  <c r="D5" i="2"/>
  <c r="F5" i="2" s="1"/>
  <c r="D30" i="2"/>
  <c r="F30" i="2" s="1"/>
  <c r="D14" i="2"/>
  <c r="F14" i="2" s="1"/>
  <c r="D29" i="2"/>
  <c r="F29" i="2" s="1"/>
  <c r="D16" i="2"/>
  <c r="F16" i="2" s="1"/>
  <c r="D6" i="2"/>
  <c r="F6" i="2" s="1"/>
  <c r="D8" i="2"/>
  <c r="F8" i="2" s="1"/>
  <c r="D31" i="2"/>
  <c r="F31" i="2" s="1"/>
  <c r="D25" i="2"/>
  <c r="F25" i="2" s="1"/>
  <c r="D12" i="2"/>
  <c r="F12" i="2" s="1"/>
  <c r="D24" i="2"/>
  <c r="F24" i="2" s="1"/>
  <c r="D32" i="2"/>
  <c r="F32" i="2" s="1"/>
  <c r="D28" i="2"/>
  <c r="F28" i="2" s="1"/>
  <c r="D20" i="2"/>
  <c r="F20" i="2" s="1"/>
  <c r="D21" i="2"/>
  <c r="F21" i="2" s="1"/>
  <c r="D33" i="2"/>
  <c r="F33" i="2" s="1"/>
  <c r="D18" i="2"/>
  <c r="F18" i="2" s="1"/>
  <c r="D27" i="2"/>
  <c r="F27" i="2" s="1"/>
  <c r="D22" i="2"/>
  <c r="F22" i="2" s="1"/>
  <c r="D13" i="2"/>
  <c r="F13" i="2" s="1"/>
  <c r="D23" i="2"/>
  <c r="F23" i="2" s="1"/>
  <c r="D11" i="2"/>
  <c r="F11" i="2" s="1"/>
  <c r="D15" i="2"/>
  <c r="F15" i="2" s="1"/>
  <c r="D9" i="2"/>
  <c r="F9" i="2" s="1"/>
  <c r="D3" i="2"/>
  <c r="F3" i="2" s="1"/>
  <c r="S29" i="3"/>
  <c r="S16" i="3"/>
  <c r="S28" i="3"/>
  <c r="S32" i="3"/>
  <c r="S31" i="3"/>
  <c r="U40" i="3"/>
  <c r="U23" i="3"/>
  <c r="U10" i="3"/>
  <c r="Q4" i="5" l="1"/>
  <c r="O4" i="5"/>
  <c r="K4" i="5"/>
  <c r="M4" i="5"/>
  <c r="S40" i="3"/>
  <c r="S34" i="3"/>
  <c r="S37" i="3"/>
  <c r="S27" i="3"/>
  <c r="S38" i="3"/>
  <c r="S30" i="3"/>
  <c r="S36" i="3"/>
  <c r="S33" i="3"/>
  <c r="S20" i="3"/>
  <c r="S15" i="3"/>
  <c r="S22" i="3"/>
  <c r="S23" i="3"/>
  <c r="S17" i="3"/>
  <c r="S19" i="3"/>
  <c r="S18" i="3"/>
  <c r="S8" i="3"/>
  <c r="S10" i="3"/>
  <c r="S5" i="3"/>
  <c r="S6" i="3"/>
  <c r="S9" i="3"/>
  <c r="S4" i="3"/>
  <c r="S3" i="3"/>
  <c r="S7" i="3"/>
</calcChain>
</file>

<file path=xl/sharedStrings.xml><?xml version="1.0" encoding="utf-8"?>
<sst xmlns="http://schemas.openxmlformats.org/spreadsheetml/2006/main" count="372" uniqueCount="81">
  <si>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</si>
  <si>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</si>
  <si>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</si>
  <si>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</si>
  <si>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</si>
  <si>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</si>
  <si>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</si>
  <si>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</si>
  <si>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</si>
  <si>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</si>
  <si>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</si>
  <si>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</si>
  <si>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</si>
  <si>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</si>
  <si>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</si>
  <si>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</si>
  <si>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</si>
  <si>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</si>
  <si>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</si>
  <si>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</si>
  <si>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</si>
  <si>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</si>
  <si>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</si>
  <si>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</si>
  <si>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</si>
  <si>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</si>
  <si>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</si>
  <si>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</si>
  <si>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</si>
  <si>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</si>
  <si>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</si>
  <si>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</si>
  <si>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</si>
  <si>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</si>
  <si>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</si>
  <si>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</si>
  <si>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</si>
  <si>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</si>
  <si>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</si>
  <si>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</si>
  <si>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</si>
  <si>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</si>
  <si>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</si>
  <si>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</si>
  <si>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</si>
  <si>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</si>
  <si>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</si>
  <si>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</si>
  <si>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</si>
  <si>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</si>
  <si>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</si>
  <si>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</si>
  <si>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</si>
  <si>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</si>
  <si>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</si>
  <si>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</si>
  <si>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</si>
  <si>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</si>
  <si>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</si>
  <si>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</si>
  <si>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</si>
  <si>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</si>
  <si>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</si>
  <si>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</si>
  <si>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</si>
  <si>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</si>
  <si>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</si>
  <si>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</si>
  <si>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</si>
  <si>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</si>
  <si>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</si>
  <si>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</si>
  <si>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</si>
  <si>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</si>
  <si>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</si>
  <si>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</si>
  <si>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</si>
  <si>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</si>
  <si>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 xml:space="preserve">8 slechtste series </t>
  </si>
  <si>
    <t>Conny Offerman</t>
  </si>
  <si>
    <t xml:space="preserve"> Daguitslag 3 MAART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</si>
</sst>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9" formatCode="[$-413]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88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0" fontId="7" fillId="7" borderId="22" xfId="1" applyNumberFormat="1" applyFont="1" applyFill="1" applyBorder="1" applyAlignment="1"/>
    <xf numFmtId="2" fontId="13" fillId="7" borderId="28" xfId="2" applyNumberFormat="1" applyFont="1" applyFill="1" applyBorder="1"/>
    <xf numFmtId="0" fontId="83" fillId="7" borderId="74" xfId="2" applyNumberFormat="1" applyFont="1" applyFill="1" applyBorder="1"/>
    <xf numFmtId="2" fontId="11" fillId="7" borderId="22" xfId="1" applyNumberFormat="1" applyFont="1" applyFill="1" applyBorder="1" applyAlignment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0" fontId="83" fillId="7" borderId="80" xfId="2" applyNumberFormat="1" applyFont="1" applyFill="1" applyBorder="1"/>
    <xf numFmtId="2" fontId="11" fillId="7" borderId="9" xfId="1" applyNumberFormat="1" applyFont="1" applyFill="1" applyBorder="1" applyAlignment="1"/>
    <xf numFmtId="0" fontId="7" fillId="7" borderId="9" xfId="1" applyNumberFormat="1" applyFont="1" applyFill="1" applyBorder="1" applyAlignment="1"/>
    <xf numFmtId="2" fontId="13" fillId="7" borderId="36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0" fontId="43" fillId="0" borderId="58" xfId="0" applyFont="1" applyBorder="1"/>
    <xf numFmtId="164" fontId="43" fillId="0" borderId="58" xfId="2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165" fontId="12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5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5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4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8" fillId="7" borderId="18" xfId="0" applyFont="1" applyFill="1" applyBorder="1" applyAlignment="1">
      <alignment horizontal="center"/>
    </xf>
    <xf numFmtId="0" fontId="89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90" fillId="13" borderId="83" xfId="0" applyFont="1" applyFill="1" applyBorder="1"/>
    <xf numFmtId="0" fontId="90" fillId="13" borderId="58" xfId="0" applyFont="1" applyFill="1" applyBorder="1"/>
    <xf numFmtId="0" fontId="91" fillId="13" borderId="84" xfId="0" applyFont="1" applyFill="1" applyBorder="1"/>
    <xf numFmtId="0" fontId="90" fillId="13" borderId="71" xfId="0" applyFont="1" applyFill="1" applyBorder="1"/>
    <xf numFmtId="0" fontId="90" fillId="13" borderId="9" xfId="0" applyFont="1" applyFill="1" applyBorder="1"/>
    <xf numFmtId="0" fontId="91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4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164" fontId="15" fillId="7" borderId="71" xfId="2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164" fontId="11" fillId="7" borderId="58" xfId="2" applyFont="1" applyFill="1" applyBorder="1" applyAlignment="1"/>
    <xf numFmtId="2" fontId="16" fillId="7" borderId="58" xfId="1" applyNumberFormat="1" applyFont="1" applyFill="1" applyBorder="1" applyAlignment="1"/>
    <xf numFmtId="164" fontId="16" fillId="7" borderId="58" xfId="2" applyFont="1" applyFill="1" applyBorder="1" applyAlignment="1"/>
    <xf numFmtId="0" fontId="13" fillId="7" borderId="58" xfId="2" applyNumberFormat="1" applyFont="1" applyFill="1" applyBorder="1" applyAlignment="1"/>
    <xf numFmtId="0" fontId="81" fillId="7" borderId="58" xfId="2" applyNumberFormat="1" applyFont="1" applyFill="1" applyBorder="1" applyAlignment="1"/>
    <xf numFmtId="0" fontId="13" fillId="7" borderId="58" xfId="0" applyFont="1" applyFill="1" applyBorder="1" applyAlignment="1"/>
    <xf numFmtId="0" fontId="92" fillId="7" borderId="58" xfId="0" applyFont="1" applyFill="1" applyBorder="1" applyAlignment="1"/>
    <xf numFmtId="0" fontId="81" fillId="7" borderId="84" xfId="0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2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11" fillId="7" borderId="18" xfId="2" applyNumberFormat="1" applyFont="1" applyFill="1" applyBorder="1" applyAlignment="1">
      <alignment horizontal="left"/>
    </xf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6" fillId="21" borderId="58" xfId="2" applyFont="1" applyFill="1" applyBorder="1" applyAlignment="1">
      <alignment horizontal="center" vertical="center"/>
    </xf>
    <xf numFmtId="164" fontId="86" fillId="20" borderId="58" xfId="2" applyFont="1" applyFill="1" applyBorder="1"/>
    <xf numFmtId="164" fontId="86" fillId="20" borderId="83" xfId="2" applyFont="1" applyFill="1" applyBorder="1"/>
    <xf numFmtId="164" fontId="86" fillId="21" borderId="58" xfId="2" applyFont="1" applyFill="1" applyBorder="1" applyAlignment="1">
      <alignment vertical="center"/>
    </xf>
    <xf numFmtId="164" fontId="86" fillId="22" borderId="58" xfId="2" applyFont="1" applyFill="1" applyBorder="1"/>
    <xf numFmtId="164" fontId="86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4" fillId="7" borderId="9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13" fillId="0" borderId="10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80" xfId="2" applyNumberFormat="1" applyFont="1" applyFill="1" applyBorder="1" applyAlignment="1">
      <alignment horizontal="center"/>
    </xf>
    <xf numFmtId="0" fontId="20" fillId="7" borderId="111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8" fillId="7" borderId="80" xfId="2" applyNumberFormat="1" applyFont="1" applyFill="1" applyBorder="1" applyAlignment="1">
      <alignment horizontal="center"/>
    </xf>
    <xf numFmtId="0" fontId="18" fillId="7" borderId="36" xfId="2" applyNumberFormat="1" applyFont="1" applyFill="1" applyBorder="1" applyAlignment="1">
      <alignment horizontal="center"/>
    </xf>
    <xf numFmtId="2" fontId="7" fillId="7" borderId="80" xfId="1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164" fontId="52" fillId="4" borderId="58" xfId="2" applyFont="1" applyFill="1" applyBorder="1" applyAlignment="1">
      <alignment horizontal="center"/>
    </xf>
    <xf numFmtId="164" fontId="52" fillId="4" borderId="84" xfId="2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0" fontId="19" fillId="18" borderId="18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7" fillId="7" borderId="40" xfId="0" applyFont="1" applyFill="1" applyBorder="1" applyAlignment="1">
      <alignment horizontal="center"/>
    </xf>
    <xf numFmtId="0" fontId="87" fillId="7" borderId="73" xfId="0" applyFont="1" applyFill="1" applyBorder="1" applyAlignment="1">
      <alignment horizontal="center"/>
    </xf>
    <xf numFmtId="0" fontId="87" fillId="7" borderId="26" xfId="0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75" fillId="7" borderId="87" xfId="2" applyNumberFormat="1" applyFont="1" applyFill="1" applyBorder="1" applyAlignment="1">
      <alignment horizontal="left"/>
    </xf>
    <xf numFmtId="0" fontId="75" fillId="7" borderId="58" xfId="2" applyNumberFormat="1" applyFont="1" applyFill="1" applyBorder="1" applyAlignment="1">
      <alignment horizontal="left"/>
    </xf>
    <xf numFmtId="0" fontId="75" fillId="7" borderId="56" xfId="2" applyNumberFormat="1" applyFont="1" applyFill="1" applyBorder="1" applyAlignment="1">
      <alignment horizontal="left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19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75" fillId="7" borderId="1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0" fontId="18" fillId="7" borderId="9" xfId="0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2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53" xfId="0" applyFont="1" applyBorder="1" applyAlignment="1">
      <alignment horizontal="center"/>
    </xf>
    <xf numFmtId="0" fontId="59" fillId="0" borderId="85" xfId="0" applyFont="1" applyBorder="1"/>
    <xf numFmtId="0" fontId="59" fillId="0" borderId="0" xfId="0" applyFont="1" applyBorder="1"/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66" fillId="0" borderId="18" xfId="0" applyFont="1" applyBorder="1" applyAlignment="1">
      <alignment horizontal="center"/>
    </xf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71" xfId="0" applyFont="1" applyFill="1" applyBorder="1"/>
    <xf numFmtId="0" fontId="59" fillId="7" borderId="9" xfId="0" applyFont="1" applyFill="1" applyBorder="1"/>
    <xf numFmtId="0" fontId="0" fillId="13" borderId="0" xfId="0" applyFill="1" applyBorder="1"/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69" fontId="43" fillId="0" borderId="18" xfId="2" applyNumberFormat="1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O41" sqref="O41"/>
    </sheetView>
  </sheetViews>
  <sheetFormatPr defaultRowHeight="14.4"/>
  <sheetData>
    <row r="1" spans="1:66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</row>
    <row r="2" spans="1:66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</row>
    <row r="3" spans="1:66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5"/>
    </row>
    <row r="4" spans="1:66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</row>
    <row r="5" spans="1:66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5"/>
      <c r="BF5" s="265"/>
      <c r="BG5" s="265"/>
      <c r="BH5" s="265"/>
      <c r="BI5" s="265"/>
      <c r="BJ5" s="265"/>
      <c r="BK5" s="265"/>
      <c r="BL5" s="265"/>
      <c r="BM5" s="265"/>
      <c r="BN5" s="265"/>
    </row>
    <row r="6" spans="1:66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K6" s="265"/>
      <c r="BL6" s="265"/>
      <c r="BM6" s="265"/>
      <c r="BN6" s="265"/>
    </row>
    <row r="7" spans="1:66">
      <c r="A7" s="265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</row>
    <row r="8" spans="1:66">
      <c r="A8" s="265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</row>
    <row r="9" spans="1:66">
      <c r="A9" s="265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/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/>
    </row>
    <row r="10" spans="1:66">
      <c r="A10" s="265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  <c r="AR10" s="265"/>
      <c r="AS10" s="265"/>
      <c r="AT10" s="265"/>
      <c r="AU10" s="265"/>
      <c r="AV10" s="265"/>
      <c r="AW10" s="265"/>
      <c r="AX10" s="265"/>
      <c r="AY10" s="265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</row>
    <row r="11" spans="1:66">
      <c r="A11" s="265"/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</row>
    <row r="12" spans="1:66">
      <c r="A12" s="265"/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</row>
    <row r="13" spans="1:66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</row>
    <row r="14" spans="1:66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</row>
    <row r="15" spans="1:66">
      <c r="A15" s="265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  <c r="AH15" s="265"/>
      <c r="AI15" s="265"/>
      <c r="AJ15" s="265"/>
      <c r="AK15" s="265"/>
      <c r="AL15" s="265"/>
      <c r="AM15" s="265"/>
      <c r="AN15" s="265"/>
      <c r="AO15" s="265"/>
      <c r="AP15" s="265"/>
      <c r="AQ15" s="265"/>
      <c r="AR15" s="265"/>
      <c r="AS15" s="265"/>
      <c r="AT15" s="265"/>
      <c r="AU15" s="265"/>
      <c r="AV15" s="265"/>
      <c r="AW15" s="265"/>
      <c r="AX15" s="265"/>
      <c r="AY15" s="265"/>
      <c r="AZ15" s="265"/>
      <c r="BA15" s="265"/>
      <c r="BB15" s="265"/>
      <c r="BC15" s="265"/>
      <c r="BD15" s="265"/>
      <c r="BE15" s="265"/>
      <c r="BF15" s="265"/>
      <c r="BG15" s="265"/>
      <c r="BH15" s="265"/>
      <c r="BI15" s="265"/>
      <c r="BJ15" s="265"/>
      <c r="BK15" s="265"/>
      <c r="BL15" s="265"/>
      <c r="BM15" s="265"/>
      <c r="BN15" s="265"/>
    </row>
    <row r="16" spans="1:66">
      <c r="A16" s="265"/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65"/>
      <c r="BH16" s="265"/>
      <c r="BI16" s="265"/>
      <c r="BJ16" s="265"/>
      <c r="BK16" s="265"/>
      <c r="BL16" s="265"/>
      <c r="BM16" s="265"/>
      <c r="BN16" s="265"/>
    </row>
    <row r="17" spans="1:66">
      <c r="A17" s="265"/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</row>
    <row r="18" spans="1:66">
      <c r="A18" s="265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265"/>
      <c r="BN18" s="265"/>
    </row>
    <row r="19" spans="1:66">
      <c r="A19" s="265"/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</row>
    <row r="20" spans="1:66">
      <c r="A20" s="265"/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  <c r="AM20" s="265"/>
      <c r="AN20" s="265"/>
      <c r="AO20" s="265"/>
      <c r="AP20" s="265"/>
      <c r="AQ20" s="265"/>
      <c r="AR20" s="265"/>
      <c r="AS20" s="265"/>
      <c r="AT20" s="265"/>
      <c r="AU20" s="265"/>
      <c r="AV20" s="265"/>
      <c r="AW20" s="265"/>
      <c r="AX20" s="265"/>
      <c r="AY20" s="265"/>
      <c r="AZ20" s="265"/>
      <c r="BA20" s="265"/>
      <c r="BB20" s="265"/>
      <c r="BC20" s="265"/>
      <c r="BD20" s="265"/>
      <c r="BE20" s="265"/>
      <c r="BF20" s="265"/>
      <c r="BG20" s="265"/>
      <c r="BH20" s="265"/>
      <c r="BI20" s="265"/>
      <c r="BJ20" s="265"/>
      <c r="BK20" s="265"/>
      <c r="BL20" s="265"/>
      <c r="BM20" s="265"/>
      <c r="BN20" s="265"/>
    </row>
    <row r="21" spans="1:66">
      <c r="A21" s="265"/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265"/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5"/>
      <c r="BM21" s="265"/>
      <c r="BN21" s="265"/>
    </row>
    <row r="22" spans="1:66">
      <c r="A22" s="265"/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5"/>
      <c r="AN22" s="265"/>
      <c r="AO22" s="265"/>
      <c r="AP22" s="265"/>
      <c r="AQ22" s="265"/>
      <c r="AR22" s="265"/>
      <c r="AS22" s="265"/>
      <c r="AT22" s="265"/>
      <c r="AU22" s="265"/>
      <c r="AV22" s="265"/>
      <c r="AW22" s="265"/>
      <c r="AX22" s="265"/>
      <c r="AY22" s="265"/>
      <c r="AZ22" s="265"/>
      <c r="BA22" s="265"/>
      <c r="BB22" s="265"/>
      <c r="BC22" s="265"/>
      <c r="BD22" s="265"/>
      <c r="BE22" s="265"/>
      <c r="BF22" s="265"/>
      <c r="BG22" s="265"/>
      <c r="BH22" s="265"/>
      <c r="BI22" s="265"/>
      <c r="BJ22" s="265"/>
      <c r="BK22" s="265"/>
      <c r="BL22" s="265"/>
      <c r="BM22" s="265"/>
      <c r="BN22" s="265"/>
    </row>
    <row r="23" spans="1:66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  <c r="AL23" s="265"/>
      <c r="AM23" s="265"/>
      <c r="AN23" s="265"/>
      <c r="AO23" s="265"/>
      <c r="AP23" s="265"/>
      <c r="AQ23" s="265"/>
      <c r="AR23" s="265"/>
      <c r="AS23" s="265"/>
      <c r="AT23" s="265"/>
      <c r="AU23" s="265"/>
      <c r="AV23" s="265"/>
      <c r="AW23" s="265"/>
      <c r="AX23" s="265"/>
      <c r="AY23" s="265"/>
      <c r="AZ23" s="265"/>
      <c r="BA23" s="265"/>
      <c r="BB23" s="265"/>
      <c r="BC23" s="265"/>
      <c r="BD23" s="265"/>
      <c r="BE23" s="265"/>
      <c r="BF23" s="265"/>
      <c r="BG23" s="265"/>
      <c r="BH23" s="265"/>
      <c r="BI23" s="265"/>
      <c r="BJ23" s="265"/>
      <c r="BK23" s="265"/>
      <c r="BL23" s="265"/>
      <c r="BM23" s="265"/>
      <c r="BN23" s="265"/>
    </row>
    <row r="24" spans="1:66">
      <c r="A24" s="265"/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</row>
    <row r="25" spans="1:66">
      <c r="A25" s="265"/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</row>
    <row r="26" spans="1:66">
      <c r="A26" s="265"/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  <c r="AL26" s="265"/>
      <c r="AM26" s="265"/>
      <c r="AN26" s="265"/>
      <c r="AO26" s="265"/>
      <c r="AP26" s="265"/>
      <c r="AQ26" s="265"/>
      <c r="AR26" s="265"/>
      <c r="AS26" s="265"/>
      <c r="AT26" s="265"/>
      <c r="AU26" s="265"/>
      <c r="AV26" s="265"/>
      <c r="AW26" s="265"/>
      <c r="AX26" s="265"/>
      <c r="AY26" s="265"/>
      <c r="AZ26" s="265"/>
      <c r="BA26" s="265"/>
      <c r="BB26" s="265"/>
      <c r="BC26" s="265"/>
      <c r="BD26" s="265"/>
      <c r="BE26" s="265"/>
      <c r="BF26" s="265"/>
      <c r="BG26" s="265"/>
      <c r="BH26" s="265"/>
      <c r="BI26" s="265"/>
      <c r="BJ26" s="265"/>
      <c r="BK26" s="265"/>
      <c r="BL26" s="265"/>
      <c r="BM26" s="265"/>
      <c r="BN26" s="265"/>
    </row>
    <row r="27" spans="1:66">
      <c r="A27" s="265"/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  <c r="AL27" s="265"/>
      <c r="AM27" s="265"/>
      <c r="AN27" s="265"/>
      <c r="AO27" s="265"/>
      <c r="AP27" s="265"/>
      <c r="AQ27" s="265"/>
      <c r="AR27" s="265"/>
      <c r="AS27" s="265"/>
      <c r="AT27" s="265"/>
      <c r="AU27" s="265"/>
      <c r="AV27" s="265"/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  <c r="BK27" s="265"/>
      <c r="BL27" s="265"/>
      <c r="BM27" s="265"/>
      <c r="BN27" s="265"/>
    </row>
    <row r="28" spans="1:66">
      <c r="A28" s="265"/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  <c r="AH28" s="265"/>
      <c r="AI28" s="265"/>
      <c r="AJ28" s="265"/>
      <c r="AK28" s="265"/>
      <c r="AL28" s="265"/>
      <c r="AM28" s="265"/>
      <c r="AN28" s="265"/>
      <c r="AO28" s="265"/>
      <c r="AP28" s="265"/>
      <c r="AQ28" s="265"/>
      <c r="AR28" s="265"/>
      <c r="AS28" s="265"/>
      <c r="AT28" s="265"/>
      <c r="AU28" s="265"/>
      <c r="AV28" s="265"/>
      <c r="AW28" s="265"/>
      <c r="AX28" s="265"/>
      <c r="AY28" s="265"/>
      <c r="AZ28" s="265"/>
      <c r="BA28" s="265"/>
      <c r="BB28" s="265"/>
      <c r="BC28" s="265"/>
      <c r="BD28" s="265"/>
      <c r="BE28" s="265"/>
      <c r="BF28" s="265"/>
      <c r="BG28" s="265"/>
      <c r="BH28" s="265"/>
      <c r="BI28" s="265"/>
      <c r="BJ28" s="265"/>
      <c r="BK28" s="265"/>
      <c r="BL28" s="265"/>
      <c r="BM28" s="265"/>
      <c r="BN28" s="265"/>
    </row>
    <row r="29" spans="1:66">
      <c r="A29" s="265"/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  <c r="AH29" s="265"/>
      <c r="AI29" s="265"/>
      <c r="AJ29" s="265"/>
      <c r="AK29" s="265"/>
      <c r="AL29" s="265"/>
      <c r="AM29" s="265"/>
      <c r="AN29" s="265"/>
      <c r="AO29" s="265"/>
      <c r="AP29" s="265"/>
      <c r="AQ29" s="265"/>
      <c r="AR29" s="265"/>
      <c r="AS29" s="265"/>
      <c r="AT29" s="265"/>
      <c r="AU29" s="265"/>
      <c r="AV29" s="265"/>
      <c r="AW29" s="265"/>
      <c r="AX29" s="265"/>
      <c r="AY29" s="265"/>
      <c r="AZ29" s="265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  <c r="BK29" s="265"/>
      <c r="BL29" s="265"/>
      <c r="BM29" s="265"/>
      <c r="BN29" s="265"/>
    </row>
    <row r="30" spans="1:66">
      <c r="A30" s="265"/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265"/>
      <c r="AT30" s="265"/>
      <c r="AU30" s="265"/>
      <c r="AV30" s="265"/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65"/>
      <c r="BH30" s="265"/>
      <c r="BI30" s="265"/>
      <c r="BJ30" s="265"/>
      <c r="BK30" s="265"/>
      <c r="BL30" s="265"/>
      <c r="BM30" s="265"/>
      <c r="BN30" s="265"/>
    </row>
    <row r="31" spans="1:66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  <c r="AR31" s="265"/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</row>
    <row r="32" spans="1:66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265"/>
      <c r="AP32" s="265"/>
      <c r="AQ32" s="265"/>
      <c r="AR32" s="265"/>
      <c r="AS32" s="265"/>
      <c r="AT32" s="265"/>
      <c r="AU32" s="265"/>
      <c r="AV32" s="265"/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65"/>
      <c r="BH32" s="265"/>
      <c r="BI32" s="265"/>
      <c r="BJ32" s="265"/>
      <c r="BK32" s="265"/>
      <c r="BL32" s="265"/>
      <c r="BM32" s="265"/>
      <c r="BN32" s="265"/>
    </row>
    <row r="33" spans="1:66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  <c r="AL33" s="265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5"/>
      <c r="BN33" s="265"/>
    </row>
    <row r="34" spans="1:66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  <c r="AR34" s="265"/>
      <c r="AS34" s="265"/>
      <c r="AT34" s="265"/>
      <c r="AU34" s="265"/>
      <c r="AV34" s="265"/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65"/>
      <c r="BH34" s="265"/>
      <c r="BI34" s="265"/>
      <c r="BJ34" s="265"/>
      <c r="BK34" s="265"/>
      <c r="BL34" s="265"/>
      <c r="BM34" s="265"/>
      <c r="BN34" s="265"/>
    </row>
    <row r="35" spans="1:66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65"/>
      <c r="BM35" s="265"/>
      <c r="BN35" s="265"/>
    </row>
    <row r="36" spans="1:66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265"/>
      <c r="BK36" s="265"/>
      <c r="BL36" s="265"/>
      <c r="BM36" s="265"/>
      <c r="BN36" s="265"/>
    </row>
    <row r="37" spans="1:66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  <c r="AL37" s="265"/>
      <c r="AM37" s="265"/>
      <c r="AN37" s="265"/>
      <c r="AO37" s="265"/>
      <c r="AP37" s="265"/>
      <c r="AQ37" s="265"/>
      <c r="AR37" s="265"/>
      <c r="AS37" s="265"/>
      <c r="AT37" s="265"/>
      <c r="AU37" s="265"/>
      <c r="AV37" s="265"/>
      <c r="AW37" s="265"/>
      <c r="AX37" s="265"/>
      <c r="AY37" s="265"/>
      <c r="AZ37" s="265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</row>
    <row r="38" spans="1:66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265"/>
      <c r="AQ38" s="265"/>
      <c r="AR38" s="265"/>
      <c r="AS38" s="265"/>
      <c r="AT38" s="265"/>
      <c r="AU38" s="265"/>
      <c r="AV38" s="265"/>
      <c r="AW38" s="265"/>
      <c r="AX38" s="265"/>
      <c r="AY38" s="265"/>
      <c r="AZ38" s="265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  <c r="BK38" s="265"/>
      <c r="BL38" s="265"/>
      <c r="BM38" s="265"/>
      <c r="BN38" s="265"/>
    </row>
    <row r="39" spans="1:66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265"/>
      <c r="AQ39" s="265"/>
      <c r="AR39" s="265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</row>
    <row r="40" spans="1:66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265"/>
      <c r="AQ40" s="265"/>
      <c r="AR40" s="265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265"/>
      <c r="BG40" s="265"/>
      <c r="BH40" s="265"/>
      <c r="BI40" s="265"/>
      <c r="BJ40" s="265"/>
      <c r="BK40" s="265"/>
      <c r="BL40" s="265"/>
      <c r="BM40" s="265"/>
      <c r="BN40" s="265"/>
    </row>
    <row r="41" spans="1:66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65"/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</row>
    <row r="42" spans="1:66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  <c r="BK42" s="265"/>
      <c r="BL42" s="265"/>
      <c r="BM42" s="265"/>
      <c r="BN42" s="265"/>
    </row>
    <row r="43" spans="1:66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</row>
    <row r="44" spans="1:66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  <c r="AR44" s="265"/>
      <c r="AS44" s="265"/>
      <c r="AT44" s="265"/>
      <c r="AU44" s="265"/>
      <c r="AV44" s="265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  <c r="BK44" s="265"/>
      <c r="BL44" s="265"/>
      <c r="BM44" s="265"/>
      <c r="BN44" s="265"/>
    </row>
    <row r="45" spans="1:66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5"/>
      <c r="AJ45" s="265"/>
      <c r="AK45" s="265"/>
      <c r="AL45" s="265"/>
      <c r="AM45" s="265"/>
      <c r="AN45" s="265"/>
      <c r="AO45" s="265"/>
      <c r="AP45" s="265"/>
      <c r="AQ45" s="265"/>
      <c r="AR45" s="265"/>
      <c r="AS45" s="265"/>
      <c r="AT45" s="265"/>
      <c r="AU45" s="265"/>
      <c r="AV45" s="265"/>
      <c r="AW45" s="265"/>
      <c r="AX45" s="265"/>
      <c r="AY45" s="265"/>
      <c r="AZ45" s="265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  <c r="BK45" s="265"/>
      <c r="BL45" s="265"/>
      <c r="BM45" s="265"/>
      <c r="BN45" s="265"/>
    </row>
    <row r="46" spans="1:66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</row>
    <row r="47" spans="1:66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265"/>
      <c r="AT47" s="265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  <c r="BK47" s="265"/>
      <c r="BL47" s="265"/>
      <c r="BM47" s="265"/>
      <c r="BN47" s="265"/>
    </row>
    <row r="48" spans="1:66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5"/>
      <c r="BM48" s="265"/>
      <c r="BN48" s="265"/>
    </row>
    <row r="49" spans="1:66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</row>
    <row r="50" spans="1:66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</row>
    <row r="51" spans="1:66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  <c r="AZ51" s="265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</row>
    <row r="52" spans="1:66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  <c r="AZ52" s="265"/>
      <c r="BA52" s="265"/>
      <c r="BB52" s="265"/>
      <c r="BC52" s="265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</row>
    <row r="53" spans="1:66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</row>
    <row r="54" spans="1:66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</row>
    <row r="55" spans="1:66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</row>
    <row r="56" spans="1:66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5"/>
      <c r="BM56" s="265"/>
      <c r="BN56" s="265"/>
    </row>
    <row r="57" spans="1:66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65"/>
      <c r="BM57" s="265"/>
      <c r="BN57" s="265"/>
    </row>
    <row r="58" spans="1:66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  <c r="AL58" s="265"/>
      <c r="AM58" s="265"/>
      <c r="AN58" s="265"/>
      <c r="AO58" s="265"/>
      <c r="AP58" s="265"/>
      <c r="AQ58" s="265"/>
      <c r="AR58" s="265"/>
      <c r="AS58" s="265"/>
      <c r="AT58" s="265"/>
      <c r="AU58" s="265"/>
      <c r="AV58" s="265"/>
      <c r="AW58" s="265"/>
      <c r="AX58" s="265"/>
      <c r="AY58" s="265"/>
      <c r="AZ58" s="265"/>
      <c r="BA58" s="265"/>
      <c r="BB58" s="265"/>
      <c r="BC58" s="265"/>
      <c r="BD58" s="265"/>
      <c r="BE58" s="265"/>
      <c r="BF58" s="265"/>
      <c r="BG58" s="265"/>
      <c r="BH58" s="265"/>
      <c r="BI58" s="265"/>
      <c r="BJ58" s="265"/>
      <c r="BK58" s="265"/>
      <c r="BL58" s="265"/>
      <c r="BM58" s="265"/>
      <c r="BN58" s="265"/>
    </row>
    <row r="59" spans="1:66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  <c r="AR59" s="265"/>
      <c r="AS59" s="265"/>
      <c r="AT59" s="265"/>
      <c r="AU59" s="265"/>
      <c r="AV59" s="265"/>
      <c r="AW59" s="265"/>
      <c r="AX59" s="265"/>
      <c r="AY59" s="265"/>
      <c r="AZ59" s="265"/>
      <c r="BA59" s="265"/>
      <c r="BB59" s="265"/>
      <c r="BC59" s="265"/>
      <c r="BD59" s="265"/>
      <c r="BE59" s="265"/>
      <c r="BF59" s="265"/>
      <c r="BG59" s="265"/>
      <c r="BH59" s="265"/>
      <c r="BI59" s="265"/>
      <c r="BJ59" s="265"/>
      <c r="BK59" s="265"/>
      <c r="BL59" s="265"/>
      <c r="BM59" s="265"/>
      <c r="BN59" s="265"/>
    </row>
    <row r="60" spans="1:66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65"/>
      <c r="AR60" s="265"/>
      <c r="AS60" s="265"/>
      <c r="AT60" s="265"/>
      <c r="AU60" s="265"/>
      <c r="AV60" s="265"/>
      <c r="AW60" s="265"/>
      <c r="AX60" s="265"/>
      <c r="AY60" s="265"/>
      <c r="AZ60" s="265"/>
      <c r="BA60" s="265"/>
      <c r="BB60" s="265"/>
      <c r="BC60" s="265"/>
      <c r="BD60" s="265"/>
      <c r="BE60" s="265"/>
      <c r="BF60" s="265"/>
      <c r="BG60" s="265"/>
      <c r="BH60" s="265"/>
      <c r="BI60" s="265"/>
      <c r="BJ60" s="265"/>
      <c r="BK60" s="265"/>
      <c r="BL60" s="265"/>
      <c r="BM60" s="265"/>
      <c r="BN60" s="265"/>
    </row>
    <row r="61" spans="1:66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65"/>
      <c r="AR61" s="265"/>
      <c r="AS61" s="265"/>
      <c r="AT61" s="265"/>
      <c r="AU61" s="265"/>
      <c r="AV61" s="265"/>
      <c r="AW61" s="265"/>
      <c r="AX61" s="265"/>
      <c r="AY61" s="265"/>
      <c r="AZ61" s="265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  <c r="BK61" s="265"/>
      <c r="BL61" s="265"/>
      <c r="BM61" s="265"/>
      <c r="BN61" s="265"/>
    </row>
    <row r="62" spans="1:66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  <c r="AL62" s="265"/>
      <c r="AM62" s="265"/>
      <c r="AN62" s="265"/>
      <c r="AO62" s="265"/>
      <c r="AP62" s="265"/>
      <c r="AQ62" s="265"/>
      <c r="AR62" s="265"/>
      <c r="AS62" s="265"/>
      <c r="AT62" s="265"/>
      <c r="AU62" s="265"/>
      <c r="AV62" s="265"/>
      <c r="AW62" s="265"/>
      <c r="AX62" s="265"/>
      <c r="AY62" s="265"/>
      <c r="AZ62" s="265"/>
      <c r="BA62" s="265"/>
      <c r="BB62" s="265"/>
      <c r="BC62" s="265"/>
      <c r="BD62" s="265"/>
      <c r="BE62" s="265"/>
      <c r="BF62" s="265"/>
      <c r="BG62" s="265"/>
      <c r="BH62" s="265"/>
      <c r="BI62" s="265"/>
      <c r="BJ62" s="265"/>
      <c r="BK62" s="265"/>
      <c r="BL62" s="265"/>
      <c r="BM62" s="265"/>
      <c r="BN62" s="265"/>
    </row>
    <row r="63" spans="1:66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</row>
    <row r="64" spans="1:66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5"/>
      <c r="AW64" s="265"/>
      <c r="AX64" s="265"/>
      <c r="AY64" s="265"/>
      <c r="AZ64" s="265"/>
      <c r="BA64" s="265"/>
      <c r="BB64" s="265"/>
      <c r="BC64" s="265"/>
      <c r="BD64" s="265"/>
      <c r="BE64" s="265"/>
      <c r="BF64" s="265"/>
      <c r="BG64" s="265"/>
      <c r="BH64" s="265"/>
      <c r="BI64" s="265"/>
      <c r="BJ64" s="265"/>
      <c r="BK64" s="265"/>
      <c r="BL64" s="265"/>
      <c r="BM64" s="265"/>
      <c r="BN64" s="265"/>
    </row>
    <row r="65" spans="1:66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  <c r="AL65" s="265"/>
      <c r="AM65" s="265"/>
      <c r="AN65" s="265"/>
      <c r="AO65" s="265"/>
      <c r="AP65" s="265"/>
      <c r="AQ65" s="265"/>
      <c r="AR65" s="265"/>
      <c r="AS65" s="265"/>
      <c r="AT65" s="265"/>
      <c r="AU65" s="265"/>
      <c r="AV65" s="265"/>
      <c r="AW65" s="265"/>
      <c r="AX65" s="265"/>
      <c r="AY65" s="265"/>
      <c r="AZ65" s="265"/>
      <c r="BA65" s="265"/>
      <c r="BB65" s="265"/>
      <c r="BC65" s="265"/>
      <c r="BD65" s="265"/>
      <c r="BE65" s="265"/>
      <c r="BF65" s="265"/>
      <c r="BG65" s="265"/>
      <c r="BH65" s="265"/>
      <c r="BI65" s="265"/>
      <c r="BJ65" s="265"/>
      <c r="BK65" s="265"/>
      <c r="BL65" s="265"/>
      <c r="BM65" s="265"/>
      <c r="BN65" s="265"/>
    </row>
    <row r="66" spans="1:66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5"/>
      <c r="AN66" s="265"/>
      <c r="AO66" s="265"/>
      <c r="AP66" s="265"/>
      <c r="AQ66" s="265"/>
      <c r="AR66" s="265"/>
      <c r="AS66" s="265"/>
      <c r="AT66" s="265"/>
      <c r="AU66" s="265"/>
      <c r="AV66" s="265"/>
      <c r="AW66" s="265"/>
      <c r="AX66" s="265"/>
      <c r="AY66" s="265"/>
      <c r="AZ66" s="265"/>
      <c r="BA66" s="265"/>
      <c r="BB66" s="265"/>
      <c r="BC66" s="265"/>
      <c r="BD66" s="265"/>
      <c r="BE66" s="265"/>
      <c r="BF66" s="265"/>
      <c r="BG66" s="265"/>
      <c r="BH66" s="265"/>
      <c r="BI66" s="265"/>
      <c r="BJ66" s="265"/>
      <c r="BK66" s="265"/>
      <c r="BL66" s="265"/>
      <c r="BM66" s="265"/>
      <c r="BN66" s="265"/>
    </row>
    <row r="67" spans="1:66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5"/>
      <c r="AM67" s="265"/>
      <c r="AN67" s="265"/>
      <c r="AO67" s="265"/>
      <c r="AP67" s="265"/>
      <c r="AQ67" s="265"/>
      <c r="AR67" s="265"/>
      <c r="AS67" s="265"/>
      <c r="AT67" s="265"/>
      <c r="AU67" s="265"/>
      <c r="AV67" s="265"/>
      <c r="AW67" s="265"/>
      <c r="AX67" s="265"/>
      <c r="AY67" s="265"/>
      <c r="AZ67" s="265"/>
      <c r="BA67" s="265"/>
      <c r="BB67" s="265"/>
      <c r="BC67" s="265"/>
      <c r="BD67" s="265"/>
      <c r="BE67" s="265"/>
      <c r="BF67" s="265"/>
      <c r="BG67" s="265"/>
      <c r="BH67" s="265"/>
      <c r="BI67" s="265"/>
      <c r="BJ67" s="265"/>
      <c r="BK67" s="265"/>
      <c r="BL67" s="265"/>
      <c r="BM67" s="265"/>
      <c r="BN67" s="265"/>
    </row>
    <row r="68" spans="1:66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  <c r="AR68" s="265"/>
      <c r="AS68" s="265"/>
      <c r="AT68" s="265"/>
      <c r="AU68" s="265"/>
      <c r="AV68" s="265"/>
      <c r="AW68" s="265"/>
      <c r="AX68" s="265"/>
      <c r="AY68" s="265"/>
      <c r="AZ68" s="265"/>
      <c r="BA68" s="265"/>
      <c r="BB68" s="265"/>
      <c r="BC68" s="265"/>
      <c r="BD68" s="265"/>
      <c r="BE68" s="265"/>
      <c r="BF68" s="265"/>
      <c r="BG68" s="265"/>
      <c r="BH68" s="265"/>
      <c r="BI68" s="265"/>
      <c r="BJ68" s="265"/>
      <c r="BK68" s="265"/>
      <c r="BL68" s="265"/>
      <c r="BM68" s="265"/>
      <c r="BN68" s="265"/>
    </row>
    <row r="69" spans="1:66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  <c r="AL69" s="265"/>
      <c r="AM69" s="265"/>
      <c r="AN69" s="265"/>
      <c r="AO69" s="265"/>
      <c r="AP69" s="265"/>
      <c r="AQ69" s="265"/>
      <c r="AR69" s="265"/>
      <c r="AS69" s="265"/>
      <c r="AT69" s="265"/>
      <c r="AU69" s="265"/>
      <c r="AV69" s="265"/>
      <c r="AW69" s="265"/>
      <c r="AX69" s="265"/>
      <c r="AY69" s="265"/>
      <c r="AZ69" s="265"/>
      <c r="BA69" s="265"/>
      <c r="BB69" s="265"/>
      <c r="BC69" s="265"/>
      <c r="BD69" s="265"/>
      <c r="BE69" s="265"/>
      <c r="BF69" s="265"/>
      <c r="BG69" s="265"/>
      <c r="BH69" s="265"/>
      <c r="BI69" s="265"/>
      <c r="BJ69" s="265"/>
      <c r="BK69" s="265"/>
      <c r="BL69" s="265"/>
      <c r="BM69" s="265"/>
      <c r="BN69" s="265"/>
    </row>
    <row r="70" spans="1:66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/>
      <c r="AZ70" s="265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  <c r="BK70" s="265"/>
      <c r="BL70" s="265"/>
      <c r="BM70" s="265"/>
      <c r="BN70" s="265"/>
    </row>
    <row r="71" spans="1:66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  <c r="AO71" s="265"/>
      <c r="AP71" s="265"/>
      <c r="AQ71" s="265"/>
      <c r="AR71" s="265"/>
      <c r="AS71" s="265"/>
      <c r="AT71" s="265"/>
      <c r="AU71" s="265"/>
      <c r="AV71" s="265"/>
      <c r="AW71" s="265"/>
      <c r="AX71" s="265"/>
      <c r="AY71" s="265"/>
      <c r="AZ71" s="265"/>
      <c r="BA71" s="265"/>
      <c r="BB71" s="265"/>
      <c r="BC71" s="265"/>
      <c r="BD71" s="265"/>
      <c r="BE71" s="265"/>
      <c r="BF71" s="265"/>
      <c r="BG71" s="265"/>
      <c r="BH71" s="265"/>
      <c r="BI71" s="265"/>
      <c r="BJ71" s="265"/>
      <c r="BK71" s="265"/>
      <c r="BL71" s="265"/>
      <c r="BM71" s="265"/>
      <c r="BN71" s="265"/>
    </row>
    <row r="72" spans="1:66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65"/>
      <c r="AK72" s="265"/>
      <c r="AL72" s="265"/>
      <c r="AM72" s="265"/>
      <c r="AN72" s="265"/>
      <c r="AO72" s="265"/>
      <c r="AP72" s="265"/>
      <c r="AQ72" s="265"/>
      <c r="AR72" s="265"/>
      <c r="AS72" s="265"/>
      <c r="AT72" s="265"/>
      <c r="AU72" s="265"/>
      <c r="AV72" s="265"/>
      <c r="AW72" s="265"/>
      <c r="AX72" s="265"/>
      <c r="AY72" s="265"/>
      <c r="AZ72" s="265"/>
      <c r="BA72" s="265"/>
      <c r="BB72" s="265"/>
      <c r="BC72" s="265"/>
      <c r="BD72" s="265"/>
      <c r="BE72" s="265"/>
      <c r="BF72" s="265"/>
      <c r="BG72" s="265"/>
      <c r="BH72" s="265"/>
      <c r="BI72" s="265"/>
      <c r="BJ72" s="265"/>
      <c r="BK72" s="265"/>
      <c r="BL72" s="265"/>
      <c r="BM72" s="265"/>
      <c r="BN72" s="265"/>
    </row>
    <row r="73" spans="1:66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  <c r="AR73" s="265"/>
      <c r="AS73" s="265"/>
      <c r="AT73" s="265"/>
      <c r="AU73" s="265"/>
      <c r="AV73" s="265"/>
      <c r="AW73" s="265"/>
      <c r="AX73" s="265"/>
      <c r="AY73" s="265"/>
      <c r="AZ73" s="265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  <c r="BK73" s="265"/>
      <c r="BL73" s="265"/>
      <c r="BM73" s="265"/>
      <c r="BN73" s="265"/>
    </row>
    <row r="74" spans="1:66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65"/>
      <c r="AR74" s="265"/>
      <c r="AS74" s="265"/>
      <c r="AT74" s="265"/>
      <c r="AU74" s="265"/>
      <c r="AV74" s="265"/>
      <c r="AW74" s="265"/>
      <c r="AX74" s="265"/>
      <c r="AY74" s="265"/>
      <c r="AZ74" s="265"/>
      <c r="BA74" s="265"/>
      <c r="BB74" s="265"/>
      <c r="BC74" s="265"/>
      <c r="BD74" s="265"/>
      <c r="BE74" s="265"/>
      <c r="BF74" s="265"/>
      <c r="BG74" s="265"/>
      <c r="BH74" s="265"/>
      <c r="BI74" s="265"/>
      <c r="BJ74" s="265"/>
      <c r="BK74" s="265"/>
      <c r="BL74" s="265"/>
      <c r="BM74" s="265"/>
      <c r="BN74" s="265"/>
    </row>
    <row r="75" spans="1:66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5"/>
      <c r="AM75" s="265"/>
      <c r="AN75" s="265"/>
      <c r="AO75" s="265"/>
      <c r="AP75" s="265"/>
      <c r="AQ75" s="265"/>
      <c r="AR75" s="265"/>
      <c r="AS75" s="265"/>
      <c r="AT75" s="265"/>
      <c r="AU75" s="265"/>
      <c r="AV75" s="265"/>
      <c r="AW75" s="265"/>
      <c r="AX75" s="265"/>
      <c r="AY75" s="265"/>
      <c r="AZ75" s="265"/>
      <c r="BA75" s="265"/>
      <c r="BB75" s="265"/>
      <c r="BC75" s="265"/>
      <c r="BD75" s="265"/>
      <c r="BE75" s="265"/>
      <c r="BF75" s="265"/>
      <c r="BG75" s="265"/>
      <c r="BH75" s="265"/>
      <c r="BI75" s="265"/>
      <c r="BJ75" s="265"/>
      <c r="BK75" s="265"/>
      <c r="BL75" s="265"/>
      <c r="BM75" s="265"/>
      <c r="BN75" s="265"/>
    </row>
    <row r="76" spans="1:66">
      <c r="A76" s="265"/>
      <c r="B76" s="265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B76" s="265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</row>
    <row r="77" spans="1:66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65"/>
      <c r="AR77" s="265"/>
      <c r="AS77" s="265"/>
      <c r="AT77" s="265"/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</row>
    <row r="78" spans="1:66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  <c r="AD78" s="265"/>
      <c r="AE78" s="265"/>
      <c r="AF78" s="265"/>
      <c r="AG78" s="265"/>
      <c r="AH78" s="265"/>
      <c r="AI78" s="265"/>
      <c r="AJ78" s="265"/>
      <c r="AK78" s="265"/>
      <c r="AL78" s="265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</row>
    <row r="79" spans="1:66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65"/>
      <c r="AG79" s="265"/>
      <c r="AH79" s="265"/>
      <c r="AI79" s="265"/>
      <c r="AJ79" s="265"/>
      <c r="AK79" s="265"/>
      <c r="AL79" s="265"/>
      <c r="AM79" s="265"/>
      <c r="AN79" s="265"/>
      <c r="AO79" s="265"/>
      <c r="AP79" s="265"/>
      <c r="AQ79" s="265"/>
      <c r="AR79" s="265"/>
      <c r="AS79" s="265"/>
      <c r="AT79" s="265"/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5"/>
      <c r="BG79" s="265"/>
      <c r="BH79" s="265"/>
      <c r="BI79" s="265"/>
      <c r="BJ79" s="265"/>
      <c r="BK79" s="265"/>
      <c r="BL79" s="265"/>
      <c r="BM79" s="265"/>
      <c r="BN79" s="265"/>
    </row>
    <row r="80" spans="1:66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5"/>
      <c r="AD80" s="265"/>
      <c r="AE80" s="265"/>
      <c r="AF80" s="265"/>
      <c r="AG80" s="265"/>
      <c r="AH80" s="265"/>
      <c r="AI80" s="265"/>
      <c r="AJ80" s="265"/>
      <c r="AK80" s="265"/>
      <c r="AL80" s="265"/>
      <c r="AM80" s="265"/>
      <c r="AN80" s="265"/>
      <c r="AO80" s="265"/>
      <c r="AP80" s="265"/>
      <c r="AQ80" s="265"/>
      <c r="AR80" s="265"/>
      <c r="AS80" s="265"/>
      <c r="AT80" s="265"/>
      <c r="AU80" s="265"/>
      <c r="AV80" s="265"/>
      <c r="AW80" s="265"/>
      <c r="AX80" s="265"/>
      <c r="AY80" s="265"/>
      <c r="AZ80" s="265"/>
      <c r="BA80" s="265"/>
      <c r="BB80" s="265"/>
      <c r="BC80" s="265"/>
      <c r="BD80" s="265"/>
      <c r="BE80" s="265"/>
      <c r="BF80" s="265"/>
      <c r="BG80" s="265"/>
      <c r="BH80" s="265"/>
      <c r="BI80" s="265"/>
      <c r="BJ80" s="265"/>
      <c r="BK80" s="265"/>
      <c r="BL80" s="265"/>
      <c r="BM80" s="265"/>
      <c r="BN80" s="265"/>
    </row>
    <row r="81" spans="1:66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5"/>
      <c r="AM81" s="265"/>
      <c r="AN81" s="265"/>
      <c r="AO81" s="265"/>
      <c r="AP81" s="265"/>
      <c r="AQ81" s="265"/>
      <c r="AR81" s="265"/>
      <c r="AS81" s="265"/>
      <c r="AT81" s="265"/>
      <c r="AU81" s="265"/>
      <c r="AV81" s="265"/>
      <c r="AW81" s="265"/>
      <c r="AX81" s="265"/>
      <c r="AY81" s="265"/>
      <c r="AZ81" s="265"/>
      <c r="BA81" s="265"/>
      <c r="BB81" s="265"/>
      <c r="BC81" s="265"/>
      <c r="BD81" s="265"/>
      <c r="BE81" s="265"/>
      <c r="BF81" s="265"/>
      <c r="BG81" s="265"/>
      <c r="BH81" s="265"/>
      <c r="BI81" s="265"/>
      <c r="BJ81" s="265"/>
      <c r="BK81" s="265"/>
      <c r="BL81" s="265"/>
      <c r="BM81" s="265"/>
      <c r="BN81" s="265"/>
    </row>
    <row r="82" spans="1:66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  <c r="AT82" s="265"/>
      <c r="AU82" s="265"/>
      <c r="AV82" s="265"/>
      <c r="AW82" s="265"/>
      <c r="AX82" s="265"/>
      <c r="AY82" s="265"/>
      <c r="AZ82" s="265"/>
      <c r="BA82" s="265"/>
      <c r="BB82" s="265"/>
      <c r="BC82" s="265"/>
      <c r="BD82" s="265"/>
      <c r="BE82" s="265"/>
      <c r="BF82" s="265"/>
      <c r="BG82" s="265"/>
      <c r="BH82" s="265"/>
      <c r="BI82" s="265"/>
      <c r="BJ82" s="265"/>
      <c r="BK82" s="265"/>
      <c r="BL82" s="265"/>
      <c r="BM82" s="265"/>
      <c r="BN82" s="265"/>
    </row>
    <row r="83" spans="1:66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5"/>
      <c r="AI83" s="265"/>
      <c r="AJ83" s="265"/>
      <c r="AK83" s="265"/>
      <c r="AL83" s="265"/>
      <c r="AM83" s="265"/>
      <c r="AN83" s="265"/>
      <c r="AO83" s="265"/>
      <c r="AP83" s="265"/>
      <c r="AQ83" s="265"/>
      <c r="AR83" s="265"/>
      <c r="AS83" s="265"/>
      <c r="AT83" s="265"/>
      <c r="AU83" s="265"/>
      <c r="AV83" s="265"/>
      <c r="AW83" s="265"/>
      <c r="AX83" s="265"/>
      <c r="AY83" s="265"/>
      <c r="AZ83" s="265"/>
      <c r="BA83" s="265"/>
      <c r="BB83" s="265"/>
      <c r="BC83" s="265"/>
      <c r="BD83" s="265"/>
      <c r="BE83" s="265"/>
      <c r="BF83" s="265"/>
      <c r="BG83" s="265"/>
      <c r="BH83" s="265"/>
      <c r="BI83" s="265"/>
      <c r="BJ83" s="265"/>
      <c r="BK83" s="265"/>
      <c r="BL83" s="265"/>
      <c r="BM83" s="265"/>
      <c r="BN83" s="265"/>
    </row>
    <row r="84" spans="1:66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5"/>
      <c r="AI84" s="265"/>
      <c r="AJ84" s="265"/>
      <c r="AK84" s="265"/>
      <c r="AL84" s="265"/>
      <c r="AM84" s="265"/>
      <c r="AN84" s="265"/>
      <c r="AO84" s="265"/>
      <c r="AP84" s="265"/>
      <c r="AQ84" s="265"/>
      <c r="AR84" s="265"/>
      <c r="AS84" s="265"/>
      <c r="AT84" s="265"/>
      <c r="AU84" s="265"/>
      <c r="AV84" s="265"/>
      <c r="AW84" s="265"/>
      <c r="AX84" s="265"/>
      <c r="AY84" s="265"/>
      <c r="AZ84" s="265"/>
      <c r="BA84" s="265"/>
      <c r="BB84" s="265"/>
      <c r="BC84" s="265"/>
      <c r="BD84" s="265"/>
      <c r="BE84" s="265"/>
      <c r="BF84" s="265"/>
      <c r="BG84" s="265"/>
      <c r="BH84" s="265"/>
      <c r="BI84" s="265"/>
      <c r="BJ84" s="265"/>
      <c r="BK84" s="265"/>
      <c r="BL84" s="265"/>
      <c r="BM84" s="265"/>
      <c r="BN84" s="265"/>
    </row>
    <row r="85" spans="1:66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5"/>
      <c r="AI85" s="265"/>
      <c r="AJ85" s="265"/>
      <c r="AK85" s="265"/>
      <c r="AL85" s="265"/>
      <c r="AM85" s="265"/>
      <c r="AN85" s="265"/>
      <c r="AO85" s="265"/>
      <c r="AP85" s="265"/>
      <c r="AQ85" s="265"/>
      <c r="AR85" s="265"/>
      <c r="AS85" s="265"/>
      <c r="AT85" s="265"/>
      <c r="AU85" s="265"/>
      <c r="AV85" s="265"/>
      <c r="AW85" s="265"/>
      <c r="AX85" s="265"/>
      <c r="AY85" s="265"/>
      <c r="AZ85" s="265"/>
      <c r="BA85" s="265"/>
      <c r="BB85" s="265"/>
      <c r="BC85" s="265"/>
      <c r="BD85" s="265"/>
      <c r="BE85" s="265"/>
      <c r="BF85" s="265"/>
      <c r="BG85" s="265"/>
      <c r="BH85" s="265"/>
      <c r="BI85" s="265"/>
      <c r="BJ85" s="265"/>
      <c r="BK85" s="265"/>
      <c r="BL85" s="265"/>
      <c r="BM85" s="265"/>
      <c r="BN85" s="265"/>
    </row>
    <row r="86" spans="1:66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5"/>
      <c r="AI86" s="265"/>
      <c r="AJ86" s="265"/>
      <c r="AK86" s="265"/>
      <c r="AL86" s="265"/>
      <c r="AM86" s="265"/>
      <c r="AN86" s="265"/>
      <c r="AO86" s="265"/>
      <c r="AP86" s="265"/>
      <c r="AQ86" s="265"/>
      <c r="AR86" s="265"/>
      <c r="AS86" s="265"/>
      <c r="AT86" s="265"/>
      <c r="AU86" s="265"/>
      <c r="AV86" s="265"/>
      <c r="AW86" s="265"/>
      <c r="AX86" s="265"/>
      <c r="AY86" s="265"/>
      <c r="AZ86" s="265"/>
      <c r="BA86" s="265"/>
      <c r="BB86" s="265"/>
      <c r="BC86" s="265"/>
      <c r="BD86" s="265"/>
      <c r="BE86" s="265"/>
      <c r="BF86" s="265"/>
      <c r="BG86" s="265"/>
      <c r="BH86" s="265"/>
      <c r="BI86" s="265"/>
      <c r="BJ86" s="265"/>
      <c r="BK86" s="265"/>
      <c r="BL86" s="265"/>
      <c r="BM86" s="265"/>
      <c r="BN86" s="265"/>
    </row>
    <row r="87" spans="1:66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265"/>
      <c r="AN87" s="265"/>
      <c r="AO87" s="265"/>
      <c r="AP87" s="265"/>
      <c r="AQ87" s="265"/>
      <c r="AR87" s="265"/>
      <c r="AS87" s="265"/>
      <c r="AT87" s="265"/>
      <c r="AU87" s="265"/>
      <c r="AV87" s="265"/>
      <c r="AW87" s="265"/>
      <c r="AX87" s="265"/>
      <c r="AY87" s="265"/>
      <c r="AZ87" s="265"/>
      <c r="BA87" s="265"/>
      <c r="BB87" s="265"/>
      <c r="BC87" s="265"/>
      <c r="BD87" s="265"/>
      <c r="BE87" s="265"/>
      <c r="BF87" s="265"/>
      <c r="BG87" s="265"/>
      <c r="BH87" s="265"/>
      <c r="BI87" s="265"/>
      <c r="BJ87" s="265"/>
      <c r="BK87" s="265"/>
      <c r="BL87" s="265"/>
      <c r="BM87" s="265"/>
      <c r="BN87" s="265"/>
    </row>
    <row r="88" spans="1:66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  <c r="AB88" s="265"/>
      <c r="AC88" s="265"/>
      <c r="AD88" s="265"/>
      <c r="AE88" s="265"/>
      <c r="AF88" s="265"/>
      <c r="AG88" s="265"/>
      <c r="AH88" s="265"/>
      <c r="AI88" s="265"/>
      <c r="AJ88" s="265"/>
      <c r="AK88" s="265"/>
      <c r="AL88" s="265"/>
      <c r="AM88" s="265"/>
      <c r="AN88" s="265"/>
      <c r="AO88" s="265"/>
      <c r="AP88" s="265"/>
      <c r="AQ88" s="265"/>
      <c r="AR88" s="265"/>
      <c r="AS88" s="265"/>
      <c r="AT88" s="265"/>
      <c r="AU88" s="265"/>
      <c r="AV88" s="265"/>
      <c r="AW88" s="265"/>
      <c r="AX88" s="265"/>
      <c r="AY88" s="265"/>
      <c r="AZ88" s="265"/>
      <c r="BA88" s="265"/>
      <c r="BB88" s="265"/>
      <c r="BC88" s="265"/>
      <c r="BD88" s="265"/>
      <c r="BE88" s="265"/>
      <c r="BF88" s="265"/>
      <c r="BG88" s="265"/>
      <c r="BH88" s="265"/>
      <c r="BI88" s="265"/>
      <c r="BJ88" s="265"/>
      <c r="BK88" s="265"/>
      <c r="BL88" s="265"/>
      <c r="BM88" s="265"/>
      <c r="BN88" s="265"/>
    </row>
    <row r="89" spans="1:66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  <c r="AD89" s="265"/>
      <c r="AE89" s="265"/>
      <c r="AF89" s="265"/>
      <c r="AG89" s="265"/>
      <c r="AH89" s="265"/>
      <c r="AI89" s="265"/>
      <c r="AJ89" s="265"/>
      <c r="AK89" s="265"/>
      <c r="AL89" s="265"/>
      <c r="AM89" s="265"/>
      <c r="AN89" s="265"/>
      <c r="AO89" s="265"/>
      <c r="AP89" s="265"/>
      <c r="AQ89" s="265"/>
      <c r="AR89" s="265"/>
      <c r="AS89" s="265"/>
      <c r="AT89" s="265"/>
      <c r="AU89" s="265"/>
      <c r="AV89" s="265"/>
      <c r="AW89" s="265"/>
      <c r="AX89" s="265"/>
      <c r="AY89" s="265"/>
      <c r="AZ89" s="265"/>
      <c r="BA89" s="265"/>
      <c r="BB89" s="265"/>
      <c r="BC89" s="265"/>
      <c r="BD89" s="265"/>
      <c r="BE89" s="265"/>
      <c r="BF89" s="265"/>
      <c r="BG89" s="265"/>
      <c r="BH89" s="265"/>
      <c r="BI89" s="265"/>
      <c r="BJ89" s="265"/>
      <c r="BK89" s="265"/>
      <c r="BL89" s="265"/>
      <c r="BM89" s="265"/>
      <c r="BN89" s="265"/>
    </row>
    <row r="90" spans="1:66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  <c r="AD90" s="265"/>
      <c r="AE90" s="265"/>
      <c r="AF90" s="265"/>
      <c r="AG90" s="265"/>
      <c r="AH90" s="265"/>
      <c r="AI90" s="265"/>
      <c r="AJ90" s="265"/>
      <c r="AK90" s="265"/>
      <c r="AL90" s="265"/>
      <c r="AM90" s="265"/>
      <c r="AN90" s="265"/>
      <c r="AO90" s="265"/>
      <c r="AP90" s="265"/>
      <c r="AQ90" s="265"/>
      <c r="AR90" s="265"/>
      <c r="AS90" s="265"/>
      <c r="AT90" s="265"/>
      <c r="AU90" s="265"/>
      <c r="AV90" s="265"/>
      <c r="AW90" s="265"/>
      <c r="AX90" s="265"/>
      <c r="AY90" s="265"/>
      <c r="AZ90" s="265"/>
      <c r="BA90" s="265"/>
      <c r="BB90" s="265"/>
      <c r="BC90" s="265"/>
      <c r="BD90" s="265"/>
      <c r="BE90" s="265"/>
      <c r="BF90" s="265"/>
      <c r="BG90" s="265"/>
      <c r="BH90" s="265"/>
      <c r="BI90" s="265"/>
      <c r="BJ90" s="265"/>
      <c r="BK90" s="265"/>
      <c r="BL90" s="265"/>
      <c r="BM90" s="265"/>
      <c r="BN90" s="265"/>
    </row>
    <row r="91" spans="1:66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  <c r="AD91" s="265"/>
      <c r="AE91" s="265"/>
      <c r="AF91" s="265"/>
      <c r="AG91" s="265"/>
      <c r="AH91" s="265"/>
      <c r="AI91" s="265"/>
      <c r="AJ91" s="265"/>
      <c r="AK91" s="265"/>
      <c r="AL91" s="265"/>
      <c r="AM91" s="265"/>
      <c r="AN91" s="265"/>
      <c r="AO91" s="265"/>
      <c r="AP91" s="265"/>
      <c r="AQ91" s="265"/>
      <c r="AR91" s="265"/>
      <c r="AS91" s="265"/>
      <c r="AT91" s="265"/>
      <c r="AU91" s="265"/>
      <c r="AV91" s="265"/>
      <c r="AW91" s="265"/>
      <c r="AX91" s="265"/>
      <c r="AY91" s="265"/>
      <c r="AZ91" s="265"/>
      <c r="BA91" s="265"/>
      <c r="BB91" s="265"/>
      <c r="BC91" s="265"/>
      <c r="BD91" s="265"/>
      <c r="BE91" s="265"/>
      <c r="BF91" s="265"/>
      <c r="BG91" s="265"/>
      <c r="BH91" s="265"/>
      <c r="BI91" s="265"/>
      <c r="BJ91" s="265"/>
      <c r="BK91" s="265"/>
      <c r="BL91" s="265"/>
      <c r="BM91" s="265"/>
      <c r="BN91" s="265"/>
    </row>
    <row r="92" spans="1:66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5"/>
      <c r="AI92" s="265"/>
      <c r="AJ92" s="265"/>
      <c r="AK92" s="265"/>
      <c r="AL92" s="265"/>
      <c r="AM92" s="265"/>
      <c r="AN92" s="265"/>
      <c r="AO92" s="265"/>
      <c r="AP92" s="265"/>
      <c r="AQ92" s="265"/>
      <c r="AR92" s="265"/>
      <c r="AS92" s="265"/>
      <c r="AT92" s="265"/>
      <c r="AU92" s="265"/>
      <c r="AV92" s="265"/>
      <c r="AW92" s="265"/>
      <c r="AX92" s="265"/>
      <c r="AY92" s="265"/>
      <c r="AZ92" s="265"/>
      <c r="BA92" s="265"/>
      <c r="BB92" s="265"/>
      <c r="BC92" s="265"/>
      <c r="BD92" s="265"/>
      <c r="BE92" s="265"/>
      <c r="BF92" s="265"/>
      <c r="BG92" s="265"/>
      <c r="BH92" s="265"/>
      <c r="BI92" s="265"/>
      <c r="BJ92" s="265"/>
      <c r="BK92" s="265"/>
      <c r="BL92" s="265"/>
      <c r="BM92" s="265"/>
      <c r="BN92" s="265"/>
    </row>
    <row r="93" spans="1:66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  <c r="AD93" s="265"/>
      <c r="AE93" s="265"/>
      <c r="AF93" s="265"/>
      <c r="AG93" s="265"/>
      <c r="AH93" s="265"/>
      <c r="AI93" s="265"/>
      <c r="AJ93" s="265"/>
      <c r="AK93" s="265"/>
      <c r="AL93" s="265"/>
      <c r="AM93" s="265"/>
      <c r="AN93" s="265"/>
      <c r="AO93" s="265"/>
      <c r="AP93" s="265"/>
      <c r="AQ93" s="265"/>
      <c r="AR93" s="265"/>
      <c r="AS93" s="265"/>
      <c r="AT93" s="265"/>
      <c r="AU93" s="265"/>
      <c r="AV93" s="265"/>
      <c r="AW93" s="265"/>
      <c r="AX93" s="265"/>
      <c r="AY93" s="265"/>
      <c r="AZ93" s="265"/>
      <c r="BA93" s="265"/>
      <c r="BB93" s="265"/>
      <c r="BC93" s="265"/>
      <c r="BD93" s="265"/>
      <c r="BE93" s="265"/>
      <c r="BF93" s="265"/>
      <c r="BG93" s="265"/>
      <c r="BH93" s="265"/>
      <c r="BI93" s="265"/>
      <c r="BJ93" s="265"/>
      <c r="BK93" s="265"/>
      <c r="BL93" s="265"/>
      <c r="BM93" s="265"/>
      <c r="BN93" s="265"/>
    </row>
    <row r="94" spans="1:66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5"/>
      <c r="AI94" s="265"/>
      <c r="AJ94" s="265"/>
      <c r="AK94" s="265"/>
      <c r="AL94" s="265"/>
      <c r="AM94" s="265"/>
      <c r="AN94" s="265"/>
      <c r="AO94" s="265"/>
      <c r="AP94" s="265"/>
      <c r="AQ94" s="265"/>
      <c r="AR94" s="265"/>
      <c r="AS94" s="265"/>
      <c r="AT94" s="265"/>
      <c r="AU94" s="265"/>
      <c r="AV94" s="265"/>
      <c r="AW94" s="265"/>
      <c r="AX94" s="265"/>
      <c r="AY94" s="265"/>
      <c r="AZ94" s="265"/>
      <c r="BA94" s="265"/>
      <c r="BB94" s="265"/>
      <c r="BC94" s="265"/>
      <c r="BD94" s="265"/>
      <c r="BE94" s="265"/>
      <c r="BF94" s="265"/>
      <c r="BG94" s="265"/>
      <c r="BH94" s="265"/>
      <c r="BI94" s="265"/>
      <c r="BJ94" s="265"/>
      <c r="BK94" s="265"/>
      <c r="BL94" s="265"/>
      <c r="BM94" s="265"/>
      <c r="BN94" s="265"/>
    </row>
    <row r="95" spans="1:66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5"/>
      <c r="AI95" s="265"/>
      <c r="AJ95" s="265"/>
      <c r="AK95" s="265"/>
      <c r="AL95" s="265"/>
      <c r="AM95" s="265"/>
      <c r="AN95" s="265"/>
      <c r="AO95" s="265"/>
      <c r="AP95" s="265"/>
      <c r="AQ95" s="265"/>
      <c r="AR95" s="265"/>
      <c r="AS95" s="265"/>
      <c r="AT95" s="265"/>
      <c r="AU95" s="265"/>
      <c r="AV95" s="265"/>
      <c r="AW95" s="265"/>
      <c r="AX95" s="265"/>
      <c r="AY95" s="265"/>
      <c r="AZ95" s="265"/>
      <c r="BA95" s="265"/>
      <c r="BB95" s="265"/>
      <c r="BC95" s="265"/>
      <c r="BD95" s="265"/>
      <c r="BE95" s="265"/>
      <c r="BF95" s="265"/>
      <c r="BG95" s="265"/>
      <c r="BH95" s="265"/>
      <c r="BI95" s="265"/>
      <c r="BJ95" s="265"/>
      <c r="BK95" s="265"/>
      <c r="BL95" s="265"/>
      <c r="BM95" s="265"/>
      <c r="BN95" s="265"/>
    </row>
    <row r="96" spans="1:66">
      <c r="A96" s="265"/>
      <c r="B96" s="265"/>
      <c r="C96" s="265"/>
      <c r="D96" s="265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  <c r="AD96" s="265"/>
      <c r="AE96" s="265"/>
      <c r="AF96" s="265"/>
      <c r="AG96" s="265"/>
      <c r="AH96" s="265"/>
      <c r="AI96" s="265"/>
      <c r="AJ96" s="265"/>
      <c r="AK96" s="265"/>
      <c r="AL96" s="265"/>
      <c r="AM96" s="265"/>
      <c r="AN96" s="265"/>
      <c r="AO96" s="265"/>
      <c r="AP96" s="265"/>
      <c r="AQ96" s="265"/>
      <c r="AR96" s="265"/>
      <c r="AS96" s="265"/>
      <c r="AT96" s="265"/>
      <c r="AU96" s="265"/>
      <c r="AV96" s="265"/>
      <c r="AW96" s="265"/>
      <c r="AX96" s="265"/>
      <c r="AY96" s="265"/>
      <c r="AZ96" s="265"/>
      <c r="BA96" s="265"/>
      <c r="BB96" s="265"/>
      <c r="BC96" s="265"/>
      <c r="BD96" s="265"/>
      <c r="BE96" s="265"/>
      <c r="BF96" s="265"/>
      <c r="BG96" s="265"/>
      <c r="BH96" s="265"/>
      <c r="BI96" s="265"/>
      <c r="BJ96" s="265"/>
      <c r="BK96" s="265"/>
      <c r="BL96" s="265"/>
      <c r="BM96" s="265"/>
      <c r="BN96" s="265"/>
    </row>
    <row r="97" spans="1:66">
      <c r="A97" s="265"/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5"/>
      <c r="AI97" s="265"/>
      <c r="AJ97" s="265"/>
      <c r="AK97" s="265"/>
      <c r="AL97" s="265"/>
      <c r="AM97" s="265"/>
      <c r="AN97" s="265"/>
      <c r="AO97" s="265"/>
      <c r="AP97" s="265"/>
      <c r="AQ97" s="265"/>
      <c r="AR97" s="265"/>
      <c r="AS97" s="265"/>
      <c r="AT97" s="265"/>
      <c r="AU97" s="265"/>
      <c r="AV97" s="265"/>
      <c r="AW97" s="265"/>
      <c r="AX97" s="265"/>
      <c r="AY97" s="265"/>
      <c r="AZ97" s="265"/>
      <c r="BA97" s="265"/>
      <c r="BB97" s="265"/>
      <c r="BC97" s="265"/>
      <c r="BD97" s="265"/>
      <c r="BE97" s="265"/>
      <c r="BF97" s="265"/>
      <c r="BG97" s="265"/>
      <c r="BH97" s="265"/>
      <c r="BI97" s="265"/>
      <c r="BJ97" s="265"/>
      <c r="BK97" s="265"/>
      <c r="BL97" s="265"/>
      <c r="BM97" s="265"/>
      <c r="BN97" s="265"/>
    </row>
    <row r="98" spans="1:66">
      <c r="A98" s="265"/>
      <c r="B98" s="265"/>
      <c r="C98" s="265"/>
      <c r="D98" s="26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65"/>
      <c r="AG98" s="265"/>
      <c r="AH98" s="265"/>
      <c r="AI98" s="265"/>
      <c r="AJ98" s="265"/>
      <c r="AK98" s="265"/>
      <c r="AL98" s="265"/>
      <c r="AM98" s="265"/>
      <c r="AN98" s="265"/>
      <c r="AO98" s="265"/>
      <c r="AP98" s="265"/>
      <c r="AQ98" s="265"/>
      <c r="AR98" s="265"/>
      <c r="AS98" s="265"/>
      <c r="AT98" s="265"/>
      <c r="AU98" s="265"/>
      <c r="AV98" s="265"/>
      <c r="AW98" s="265"/>
      <c r="AX98" s="265"/>
      <c r="AY98" s="265"/>
      <c r="AZ98" s="265"/>
      <c r="BA98" s="265"/>
      <c r="BB98" s="265"/>
      <c r="BC98" s="265"/>
      <c r="BD98" s="265"/>
      <c r="BE98" s="265"/>
      <c r="BF98" s="265"/>
      <c r="BG98" s="265"/>
      <c r="BH98" s="265"/>
      <c r="BI98" s="265"/>
      <c r="BJ98" s="265"/>
      <c r="BK98" s="265"/>
      <c r="BL98" s="265"/>
      <c r="BM98" s="265"/>
      <c r="BN98" s="265"/>
    </row>
    <row r="99" spans="1:66">
      <c r="A99" s="265"/>
      <c r="B99" s="265"/>
      <c r="C99" s="265"/>
      <c r="D99" s="265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  <c r="AE99" s="265"/>
      <c r="AF99" s="265"/>
      <c r="AG99" s="265"/>
      <c r="AH99" s="265"/>
      <c r="AI99" s="265"/>
      <c r="AJ99" s="265"/>
      <c r="AK99" s="265"/>
      <c r="AL99" s="265"/>
      <c r="AM99" s="265"/>
      <c r="AN99" s="265"/>
      <c r="AO99" s="265"/>
      <c r="AP99" s="265"/>
      <c r="AQ99" s="265"/>
      <c r="AR99" s="265"/>
      <c r="AS99" s="265"/>
      <c r="AT99" s="265"/>
      <c r="AU99" s="265"/>
      <c r="AV99" s="265"/>
      <c r="AW99" s="265"/>
      <c r="AX99" s="265"/>
      <c r="AY99" s="265"/>
      <c r="AZ99" s="265"/>
      <c r="BA99" s="265"/>
      <c r="BB99" s="265"/>
      <c r="BC99" s="265"/>
      <c r="BD99" s="265"/>
      <c r="BE99" s="265"/>
      <c r="BF99" s="265"/>
      <c r="BG99" s="265"/>
      <c r="BH99" s="265"/>
      <c r="BI99" s="265"/>
      <c r="BJ99" s="265"/>
      <c r="BK99" s="265"/>
      <c r="BL99" s="265"/>
      <c r="BM99" s="265"/>
      <c r="BN99" s="265"/>
    </row>
    <row r="100" spans="1:66">
      <c r="A100" s="265"/>
      <c r="B100" s="265"/>
      <c r="C100" s="265"/>
      <c r="D100" s="265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  <c r="AD100" s="265"/>
      <c r="AE100" s="265"/>
      <c r="AF100" s="265"/>
      <c r="AG100" s="265"/>
      <c r="AH100" s="265"/>
      <c r="AI100" s="265"/>
      <c r="AJ100" s="265"/>
      <c r="AK100" s="265"/>
      <c r="AL100" s="265"/>
      <c r="AM100" s="265"/>
      <c r="AN100" s="265"/>
      <c r="AO100" s="265"/>
      <c r="AP100" s="265"/>
      <c r="AQ100" s="265"/>
      <c r="AR100" s="265"/>
      <c r="AS100" s="265"/>
      <c r="AT100" s="265"/>
      <c r="AU100" s="265"/>
      <c r="AV100" s="265"/>
      <c r="AW100" s="265"/>
      <c r="AX100" s="265"/>
      <c r="AY100" s="265"/>
      <c r="AZ100" s="265"/>
      <c r="BA100" s="265"/>
      <c r="BB100" s="265"/>
      <c r="BC100" s="265"/>
      <c r="BD100" s="265"/>
      <c r="BE100" s="265"/>
      <c r="BF100" s="265"/>
      <c r="BG100" s="265"/>
      <c r="BH100" s="265"/>
      <c r="BI100" s="265"/>
      <c r="BJ100" s="265"/>
      <c r="BK100" s="265"/>
      <c r="BL100" s="265"/>
      <c r="BM100" s="265"/>
      <c r="BN100" s="265"/>
    </row>
    <row r="101" spans="1:66">
      <c r="A101" s="265"/>
      <c r="B101" s="265"/>
      <c r="C101" s="265"/>
      <c r="D101" s="265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  <c r="AD101" s="265"/>
      <c r="AE101" s="265"/>
      <c r="AF101" s="265"/>
      <c r="AG101" s="265"/>
      <c r="AH101" s="265"/>
      <c r="AI101" s="265"/>
      <c r="AJ101" s="265"/>
      <c r="AK101" s="265"/>
      <c r="AL101" s="265"/>
      <c r="AM101" s="265"/>
      <c r="AN101" s="265"/>
      <c r="AO101" s="265"/>
      <c r="AP101" s="265"/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</row>
    <row r="102" spans="1:66">
      <c r="A102" s="265"/>
      <c r="B102" s="26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65"/>
      <c r="AR102" s="265"/>
      <c r="AS102" s="265"/>
      <c r="AT102" s="265"/>
      <c r="AU102" s="265"/>
      <c r="AV102" s="265"/>
      <c r="AW102" s="265"/>
      <c r="AX102" s="265"/>
      <c r="AY102" s="265"/>
      <c r="AZ102" s="265"/>
      <c r="BA102" s="265"/>
      <c r="BB102" s="265"/>
      <c r="BC102" s="265"/>
      <c r="BD102" s="265"/>
      <c r="BE102" s="265"/>
      <c r="BF102" s="265"/>
      <c r="BG102" s="265"/>
      <c r="BH102" s="265"/>
      <c r="BI102" s="265"/>
      <c r="BJ102" s="265"/>
      <c r="BK102" s="265"/>
      <c r="BL102" s="265"/>
      <c r="BM102" s="265"/>
      <c r="BN102" s="265"/>
    </row>
    <row r="103" spans="1:66">
      <c r="A103" s="265"/>
      <c r="B103" s="265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  <c r="AD103" s="265"/>
      <c r="AE103" s="265"/>
      <c r="AF103" s="265"/>
      <c r="AG103" s="265"/>
      <c r="AH103" s="265"/>
      <c r="AI103" s="265"/>
      <c r="AJ103" s="265"/>
      <c r="AK103" s="265"/>
      <c r="AL103" s="265"/>
      <c r="AM103" s="265"/>
      <c r="AN103" s="265"/>
      <c r="AO103" s="265"/>
      <c r="AP103" s="265"/>
      <c r="AQ103" s="265"/>
      <c r="AR103" s="265"/>
      <c r="AS103" s="265"/>
      <c r="AT103" s="265"/>
      <c r="AU103" s="265"/>
      <c r="AV103" s="265"/>
      <c r="AW103" s="265"/>
      <c r="AX103" s="265"/>
      <c r="AY103" s="265"/>
      <c r="AZ103" s="265"/>
      <c r="BA103" s="265"/>
      <c r="BB103" s="265"/>
      <c r="BC103" s="265"/>
      <c r="BD103" s="265"/>
      <c r="BE103" s="265"/>
      <c r="BF103" s="265"/>
      <c r="BG103" s="265"/>
      <c r="BH103" s="265"/>
      <c r="BI103" s="265"/>
      <c r="BJ103" s="265"/>
      <c r="BK103" s="265"/>
      <c r="BL103" s="265"/>
      <c r="BM103" s="265"/>
      <c r="BN103" s="265"/>
    </row>
    <row r="104" spans="1:66">
      <c r="A104" s="265"/>
      <c r="B104" s="265"/>
      <c r="C104" s="265"/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65"/>
      <c r="AH104" s="265"/>
      <c r="AI104" s="265"/>
      <c r="AJ104" s="265"/>
      <c r="AK104" s="265"/>
      <c r="AL104" s="265"/>
      <c r="AM104" s="265"/>
      <c r="AN104" s="265"/>
      <c r="AO104" s="265"/>
      <c r="AP104" s="265"/>
      <c r="AQ104" s="265"/>
      <c r="AR104" s="265"/>
      <c r="AS104" s="265"/>
      <c r="AT104" s="265"/>
      <c r="AU104" s="265"/>
      <c r="AV104" s="265"/>
      <c r="AW104" s="265"/>
      <c r="AX104" s="265"/>
      <c r="AY104" s="265"/>
      <c r="AZ104" s="265"/>
      <c r="BA104" s="265"/>
      <c r="BB104" s="265"/>
      <c r="BC104" s="265"/>
      <c r="BD104" s="265"/>
      <c r="BE104" s="265"/>
      <c r="BF104" s="265"/>
      <c r="BG104" s="265"/>
      <c r="BH104" s="265"/>
      <c r="BI104" s="265"/>
      <c r="BJ104" s="265"/>
      <c r="BK104" s="265"/>
      <c r="BL104" s="265"/>
      <c r="BM104" s="265"/>
      <c r="BN104" s="265"/>
    </row>
    <row r="105" spans="1:66">
      <c r="A105" s="265"/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5"/>
      <c r="AI105" s="265"/>
      <c r="AJ105" s="265"/>
      <c r="AK105" s="265"/>
      <c r="AL105" s="265"/>
      <c r="AM105" s="265"/>
      <c r="AN105" s="265"/>
      <c r="AO105" s="265"/>
      <c r="AP105" s="265"/>
      <c r="AQ105" s="265"/>
      <c r="AR105" s="265"/>
      <c r="AS105" s="265"/>
      <c r="AT105" s="265"/>
      <c r="AU105" s="265"/>
      <c r="AV105" s="265"/>
      <c r="AW105" s="265"/>
      <c r="AX105" s="265"/>
      <c r="AY105" s="265"/>
      <c r="AZ105" s="265"/>
      <c r="BA105" s="265"/>
      <c r="BB105" s="265"/>
      <c r="BC105" s="265"/>
      <c r="BD105" s="265"/>
      <c r="BE105" s="265"/>
      <c r="BF105" s="265"/>
      <c r="BG105" s="265"/>
      <c r="BH105" s="265"/>
      <c r="BI105" s="265"/>
      <c r="BJ105" s="265"/>
      <c r="BK105" s="265"/>
      <c r="BL105" s="265"/>
      <c r="BM105" s="265"/>
      <c r="BN105" s="265"/>
    </row>
    <row r="106" spans="1:66">
      <c r="A106" s="265"/>
      <c r="B106" s="265"/>
      <c r="C106" s="265"/>
      <c r="D106" s="265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65"/>
      <c r="AG106" s="265"/>
      <c r="AH106" s="265"/>
      <c r="AI106" s="265"/>
      <c r="AJ106" s="265"/>
      <c r="AK106" s="265"/>
      <c r="AL106" s="265"/>
      <c r="AM106" s="265"/>
      <c r="AN106" s="265"/>
      <c r="AO106" s="265"/>
      <c r="AP106" s="265"/>
      <c r="AQ106" s="265"/>
      <c r="AR106" s="265"/>
      <c r="AS106" s="265"/>
      <c r="AT106" s="265"/>
      <c r="AU106" s="265"/>
      <c r="AV106" s="265"/>
      <c r="AW106" s="265"/>
      <c r="AX106" s="265"/>
      <c r="AY106" s="265"/>
      <c r="AZ106" s="265"/>
      <c r="BA106" s="265"/>
      <c r="BB106" s="265"/>
      <c r="BC106" s="265"/>
      <c r="BD106" s="265"/>
      <c r="BE106" s="265"/>
      <c r="BF106" s="265"/>
      <c r="BG106" s="265"/>
      <c r="BH106" s="265"/>
      <c r="BI106" s="265"/>
      <c r="BJ106" s="265"/>
      <c r="BK106" s="265"/>
      <c r="BL106" s="265"/>
      <c r="BM106" s="265"/>
      <c r="BN106" s="265"/>
    </row>
    <row r="107" spans="1:66">
      <c r="A107" s="265"/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65"/>
      <c r="AR107" s="265"/>
      <c r="AS107" s="265"/>
      <c r="AT107" s="265"/>
      <c r="AU107" s="265"/>
      <c r="AV107" s="265"/>
      <c r="AW107" s="265"/>
      <c r="AX107" s="265"/>
      <c r="AY107" s="265"/>
      <c r="AZ107" s="265"/>
      <c r="BA107" s="265"/>
      <c r="BB107" s="265"/>
      <c r="BC107" s="265"/>
      <c r="BD107" s="265"/>
      <c r="BE107" s="265"/>
      <c r="BF107" s="265"/>
      <c r="BG107" s="265"/>
      <c r="BH107" s="265"/>
      <c r="BI107" s="265"/>
      <c r="BJ107" s="265"/>
      <c r="BK107" s="265"/>
      <c r="BL107" s="265"/>
      <c r="BM107" s="265"/>
      <c r="BN107" s="265"/>
    </row>
    <row r="108" spans="1:66">
      <c r="A108" s="265"/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265"/>
      <c r="AH108" s="265"/>
      <c r="AI108" s="265"/>
      <c r="AJ108" s="265"/>
      <c r="AK108" s="265"/>
      <c r="AL108" s="265"/>
      <c r="AM108" s="265"/>
      <c r="AN108" s="265"/>
      <c r="AO108" s="265"/>
      <c r="AP108" s="265"/>
      <c r="AQ108" s="265"/>
      <c r="AR108" s="265"/>
      <c r="AS108" s="265"/>
      <c r="AT108" s="265"/>
      <c r="AU108" s="265"/>
      <c r="AV108" s="265"/>
      <c r="AW108" s="265"/>
      <c r="AX108" s="265"/>
      <c r="AY108" s="265"/>
      <c r="AZ108" s="265"/>
      <c r="BA108" s="265"/>
      <c r="BB108" s="265"/>
      <c r="BC108" s="265"/>
      <c r="BD108" s="265"/>
      <c r="BE108" s="265"/>
      <c r="BF108" s="265"/>
      <c r="BG108" s="265"/>
      <c r="BH108" s="265"/>
      <c r="BI108" s="265"/>
      <c r="BJ108" s="265"/>
      <c r="BK108" s="265"/>
      <c r="BL108" s="265"/>
      <c r="BM108" s="265"/>
      <c r="BN108" s="265"/>
    </row>
    <row r="109" spans="1:66">
      <c r="A109" s="265"/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65"/>
      <c r="AG109" s="265"/>
      <c r="AH109" s="265"/>
      <c r="AI109" s="265"/>
      <c r="AJ109" s="265"/>
      <c r="AK109" s="265"/>
      <c r="AL109" s="265"/>
      <c r="AM109" s="265"/>
      <c r="AN109" s="265"/>
      <c r="AO109" s="265"/>
      <c r="AP109" s="265"/>
      <c r="AQ109" s="265"/>
      <c r="AR109" s="265"/>
      <c r="AS109" s="265"/>
      <c r="AT109" s="265"/>
      <c r="AU109" s="265"/>
      <c r="AV109" s="265"/>
      <c r="AW109" s="265"/>
      <c r="AX109" s="265"/>
      <c r="AY109" s="265"/>
      <c r="AZ109" s="265"/>
      <c r="BA109" s="265"/>
      <c r="BB109" s="265"/>
      <c r="BC109" s="265"/>
      <c r="BD109" s="265"/>
      <c r="BE109" s="265"/>
      <c r="BF109" s="265"/>
      <c r="BG109" s="265"/>
      <c r="BH109" s="265"/>
      <c r="BI109" s="265"/>
      <c r="BJ109" s="265"/>
      <c r="BK109" s="265"/>
      <c r="BL109" s="265"/>
      <c r="BM109" s="265"/>
      <c r="BN109" s="265"/>
    </row>
    <row r="110" spans="1:66">
      <c r="A110" s="265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5"/>
      <c r="AL110" s="265"/>
      <c r="AM110" s="265"/>
      <c r="AN110" s="265"/>
      <c r="AO110" s="265"/>
      <c r="AP110" s="265"/>
      <c r="AQ110" s="265"/>
      <c r="AR110" s="265"/>
      <c r="AS110" s="265"/>
      <c r="AT110" s="265"/>
      <c r="AU110" s="265"/>
      <c r="AV110" s="265"/>
      <c r="AW110" s="265"/>
      <c r="AX110" s="265"/>
      <c r="AY110" s="265"/>
      <c r="AZ110" s="265"/>
      <c r="BA110" s="265"/>
      <c r="BB110" s="265"/>
      <c r="BC110" s="265"/>
      <c r="BD110" s="265"/>
      <c r="BE110" s="265"/>
      <c r="BF110" s="265"/>
      <c r="BG110" s="265"/>
      <c r="BH110" s="265"/>
      <c r="BI110" s="265"/>
      <c r="BJ110" s="265"/>
      <c r="BK110" s="265"/>
      <c r="BL110" s="265"/>
      <c r="BM110" s="265"/>
      <c r="BN110" s="265"/>
    </row>
    <row r="111" spans="1:66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65"/>
      <c r="AR111" s="265"/>
      <c r="AS111" s="265"/>
      <c r="AT111" s="265"/>
      <c r="AU111" s="265"/>
      <c r="AV111" s="265"/>
      <c r="AW111" s="265"/>
      <c r="AX111" s="265"/>
      <c r="AY111" s="265"/>
      <c r="AZ111" s="265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  <c r="BK111" s="265"/>
      <c r="BL111" s="265"/>
      <c r="BM111" s="265"/>
      <c r="BN111" s="265"/>
    </row>
    <row r="112" spans="1:66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265"/>
      <c r="AN112" s="265"/>
      <c r="AO112" s="265"/>
      <c r="AP112" s="265"/>
      <c r="AQ112" s="265"/>
      <c r="AR112" s="265"/>
      <c r="AS112" s="265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</row>
    <row r="113" spans="1:66">
      <c r="A113" s="265"/>
      <c r="B113" s="265"/>
      <c r="C113" s="265"/>
      <c r="D113" s="265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65"/>
      <c r="AL113" s="265"/>
      <c r="AM113" s="265"/>
      <c r="AN113" s="265"/>
      <c r="AO113" s="265"/>
      <c r="AP113" s="265"/>
      <c r="AQ113" s="265"/>
      <c r="AR113" s="265"/>
      <c r="AS113" s="265"/>
      <c r="AT113" s="265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</row>
    <row r="114" spans="1:66">
      <c r="A114" s="265"/>
      <c r="B114" s="265"/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65"/>
      <c r="AL114" s="265"/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</row>
    <row r="115" spans="1:66">
      <c r="A115" s="265"/>
      <c r="B115" s="265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</row>
    <row r="116" spans="1:66">
      <c r="A116" s="265"/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65"/>
      <c r="AL116" s="265"/>
      <c r="AM116" s="265"/>
      <c r="AN116" s="265"/>
      <c r="AO116" s="265"/>
      <c r="AP116" s="265"/>
      <c r="AQ116" s="265"/>
      <c r="AR116" s="265"/>
      <c r="AS116" s="265"/>
      <c r="AT116" s="265"/>
      <c r="AU116" s="265"/>
      <c r="AV116" s="265"/>
      <c r="AW116" s="265"/>
      <c r="AX116" s="265"/>
      <c r="AY116" s="265"/>
      <c r="AZ116" s="265"/>
      <c r="BA116" s="265"/>
      <c r="BB116" s="265"/>
      <c r="BC116" s="265"/>
      <c r="BD116" s="265"/>
      <c r="BE116" s="265"/>
      <c r="BF116" s="265"/>
      <c r="BG116" s="265"/>
      <c r="BH116" s="265"/>
      <c r="BI116" s="265"/>
      <c r="BJ116" s="265"/>
      <c r="BK116" s="265"/>
      <c r="BL116" s="265"/>
      <c r="BM116" s="265"/>
      <c r="BN116" s="265"/>
    </row>
    <row r="117" spans="1:66">
      <c r="A117" s="265"/>
      <c r="B117" s="265"/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65"/>
      <c r="AR117" s="265"/>
      <c r="AS117" s="265"/>
      <c r="AT117" s="265"/>
      <c r="AU117" s="265"/>
      <c r="AV117" s="265"/>
      <c r="AW117" s="265"/>
      <c r="AX117" s="265"/>
      <c r="AY117" s="265"/>
      <c r="AZ117" s="265"/>
      <c r="BA117" s="265"/>
      <c r="BB117" s="265"/>
      <c r="BC117" s="265"/>
      <c r="BD117" s="265"/>
      <c r="BE117" s="265"/>
      <c r="BF117" s="265"/>
      <c r="BG117" s="265"/>
      <c r="BH117" s="265"/>
      <c r="BI117" s="265"/>
      <c r="BJ117" s="265"/>
      <c r="BK117" s="265"/>
      <c r="BL117" s="265"/>
      <c r="BM117" s="265"/>
      <c r="BN117" s="265"/>
    </row>
    <row r="118" spans="1:66">
      <c r="A118" s="265"/>
      <c r="B118" s="265"/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65"/>
      <c r="AI118" s="265"/>
      <c r="AJ118" s="265"/>
      <c r="AK118" s="265"/>
      <c r="AL118" s="265"/>
      <c r="AM118" s="265"/>
      <c r="AN118" s="265"/>
      <c r="AO118" s="265"/>
      <c r="AP118" s="265"/>
      <c r="AQ118" s="265"/>
      <c r="AR118" s="265"/>
      <c r="AS118" s="265"/>
      <c r="AT118" s="265"/>
      <c r="AU118" s="265"/>
      <c r="AV118" s="265"/>
      <c r="AW118" s="265"/>
      <c r="AX118" s="265"/>
      <c r="AY118" s="265"/>
      <c r="AZ118" s="265"/>
      <c r="BA118" s="265"/>
      <c r="BB118" s="265"/>
      <c r="BC118" s="265"/>
      <c r="BD118" s="265"/>
      <c r="BE118" s="265"/>
      <c r="BF118" s="265"/>
      <c r="BG118" s="265"/>
      <c r="BH118" s="265"/>
      <c r="BI118" s="265"/>
      <c r="BJ118" s="265"/>
      <c r="BK118" s="265"/>
      <c r="BL118" s="265"/>
      <c r="BM118" s="265"/>
      <c r="BN118" s="265"/>
    </row>
    <row r="119" spans="1:66">
      <c r="A119" s="265"/>
      <c r="B119" s="265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65"/>
      <c r="AR119" s="265"/>
      <c r="AS119" s="265"/>
      <c r="AT119" s="265"/>
      <c r="AU119" s="265"/>
      <c r="AV119" s="265"/>
      <c r="AW119" s="265"/>
      <c r="AX119" s="265"/>
      <c r="AY119" s="265"/>
      <c r="AZ119" s="265"/>
      <c r="BA119" s="265"/>
      <c r="BB119" s="265"/>
      <c r="BC119" s="265"/>
      <c r="BD119" s="265"/>
      <c r="BE119" s="265"/>
      <c r="BF119" s="265"/>
      <c r="BG119" s="265"/>
      <c r="BH119" s="265"/>
      <c r="BI119" s="265"/>
      <c r="BJ119" s="265"/>
      <c r="BK119" s="265"/>
      <c r="BL119" s="265"/>
      <c r="BM119" s="265"/>
      <c r="BN119" s="265"/>
    </row>
    <row r="120" spans="1:66">
      <c r="A120" s="265"/>
      <c r="B120" s="265"/>
      <c r="C120" s="265"/>
      <c r="D120" s="265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  <c r="AB120" s="265"/>
      <c r="AC120" s="265"/>
      <c r="AD120" s="265"/>
      <c r="AE120" s="265"/>
      <c r="AF120" s="265"/>
      <c r="AG120" s="265"/>
      <c r="AH120" s="265"/>
      <c r="AI120" s="265"/>
      <c r="AJ120" s="265"/>
      <c r="AK120" s="265"/>
      <c r="AL120" s="265"/>
      <c r="AM120" s="265"/>
      <c r="AN120" s="265"/>
      <c r="AO120" s="265"/>
      <c r="AP120" s="265"/>
      <c r="AQ120" s="265"/>
      <c r="AR120" s="265"/>
      <c r="AS120" s="265"/>
      <c r="AT120" s="265"/>
      <c r="AU120" s="265"/>
      <c r="AV120" s="265"/>
      <c r="AW120" s="265"/>
      <c r="AX120" s="265"/>
      <c r="AY120" s="265"/>
      <c r="AZ120" s="265"/>
      <c r="BA120" s="265"/>
      <c r="BB120" s="265"/>
      <c r="BC120" s="265"/>
      <c r="BD120" s="265"/>
      <c r="BE120" s="265"/>
      <c r="BF120" s="265"/>
      <c r="BG120" s="265"/>
      <c r="BH120" s="265"/>
      <c r="BI120" s="265"/>
      <c r="BJ120" s="265"/>
      <c r="BK120" s="265"/>
      <c r="BL120" s="265"/>
      <c r="BM120" s="265"/>
      <c r="BN120" s="265"/>
    </row>
    <row r="121" spans="1:66">
      <c r="A121" s="265"/>
      <c r="B121" s="265"/>
      <c r="C121" s="265"/>
      <c r="D121" s="265"/>
      <c r="E121" s="265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  <c r="AB121" s="265"/>
      <c r="AC121" s="265"/>
      <c r="AD121" s="265"/>
      <c r="AE121" s="265"/>
      <c r="AF121" s="265"/>
      <c r="AG121" s="265"/>
      <c r="AH121" s="265"/>
      <c r="AI121" s="265"/>
      <c r="AJ121" s="265"/>
      <c r="AK121" s="265"/>
      <c r="AL121" s="265"/>
      <c r="AM121" s="265"/>
      <c r="AN121" s="265"/>
      <c r="AO121" s="265"/>
      <c r="AP121" s="265"/>
      <c r="AQ121" s="265"/>
      <c r="AR121" s="265"/>
      <c r="AS121" s="265"/>
      <c r="AT121" s="265"/>
      <c r="AU121" s="265"/>
      <c r="AV121" s="265"/>
      <c r="AW121" s="265"/>
      <c r="AX121" s="265"/>
      <c r="AY121" s="265"/>
      <c r="AZ121" s="265"/>
      <c r="BA121" s="265"/>
      <c r="BB121" s="265"/>
      <c r="BC121" s="265"/>
      <c r="BD121" s="265"/>
      <c r="BE121" s="265"/>
      <c r="BF121" s="265"/>
      <c r="BG121" s="265"/>
      <c r="BH121" s="265"/>
      <c r="BI121" s="265"/>
      <c r="BJ121" s="265"/>
      <c r="BK121" s="265"/>
      <c r="BL121" s="265"/>
      <c r="BM121" s="265"/>
      <c r="BN121" s="265"/>
    </row>
    <row r="122" spans="1:66">
      <c r="A122" s="265"/>
      <c r="B122" s="265"/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5"/>
      <c r="AL122" s="265"/>
      <c r="AM122" s="265"/>
      <c r="AN122" s="265"/>
      <c r="AO122" s="265"/>
      <c r="AP122" s="265"/>
      <c r="AQ122" s="265"/>
      <c r="AR122" s="265"/>
      <c r="AS122" s="265"/>
      <c r="AT122" s="265"/>
      <c r="AU122" s="265"/>
      <c r="AV122" s="265"/>
      <c r="AW122" s="265"/>
      <c r="AX122" s="265"/>
      <c r="AY122" s="265"/>
      <c r="AZ122" s="265"/>
      <c r="BA122" s="265"/>
      <c r="BB122" s="265"/>
      <c r="BC122" s="265"/>
      <c r="BD122" s="265"/>
      <c r="BE122" s="265"/>
      <c r="BF122" s="265"/>
      <c r="BG122" s="265"/>
      <c r="BH122" s="265"/>
      <c r="BI122" s="265"/>
      <c r="BJ122" s="265"/>
      <c r="BK122" s="265"/>
      <c r="BL122" s="265"/>
      <c r="BM122" s="265"/>
      <c r="BN122" s="265"/>
    </row>
    <row r="123" spans="1:66">
      <c r="A123" s="265"/>
      <c r="B123" s="265"/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  <c r="AC123" s="265"/>
      <c r="AD123" s="265"/>
      <c r="AE123" s="265"/>
      <c r="AF123" s="265"/>
      <c r="AG123" s="265"/>
      <c r="AH123" s="265"/>
      <c r="AI123" s="265"/>
      <c r="AJ123" s="265"/>
      <c r="AK123" s="265"/>
      <c r="AL123" s="265"/>
      <c r="AM123" s="265"/>
      <c r="AN123" s="265"/>
      <c r="AO123" s="265"/>
      <c r="AP123" s="265"/>
      <c r="AQ123" s="265"/>
      <c r="AR123" s="265"/>
      <c r="AS123" s="265"/>
      <c r="AT123" s="265"/>
      <c r="AU123" s="265"/>
      <c r="AV123" s="265"/>
      <c r="AW123" s="265"/>
      <c r="AX123" s="265"/>
      <c r="AY123" s="265"/>
      <c r="AZ123" s="265"/>
      <c r="BA123" s="265"/>
      <c r="BB123" s="265"/>
      <c r="BC123" s="265"/>
      <c r="BD123" s="265"/>
      <c r="BE123" s="265"/>
      <c r="BF123" s="265"/>
      <c r="BG123" s="265"/>
      <c r="BH123" s="265"/>
      <c r="BI123" s="265"/>
      <c r="BJ123" s="265"/>
      <c r="BK123" s="265"/>
      <c r="BL123" s="265"/>
      <c r="BM123" s="265"/>
      <c r="BN123" s="265"/>
    </row>
    <row r="124" spans="1:66">
      <c r="A124" s="265"/>
      <c r="B124" s="265"/>
      <c r="C124" s="265"/>
      <c r="D124" s="265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  <c r="AB124" s="265"/>
      <c r="AC124" s="265"/>
      <c r="AD124" s="265"/>
      <c r="AE124" s="265"/>
      <c r="AF124" s="265"/>
      <c r="AG124" s="265"/>
      <c r="AH124" s="265"/>
      <c r="AI124" s="265"/>
      <c r="AJ124" s="265"/>
      <c r="AK124" s="265"/>
      <c r="AL124" s="265"/>
      <c r="AM124" s="265"/>
      <c r="AN124" s="265"/>
      <c r="AO124" s="265"/>
      <c r="AP124" s="265"/>
      <c r="AQ124" s="265"/>
      <c r="AR124" s="265"/>
      <c r="AS124" s="265"/>
      <c r="AT124" s="265"/>
      <c r="AU124" s="265"/>
      <c r="AV124" s="265"/>
      <c r="AW124" s="265"/>
      <c r="AX124" s="265"/>
      <c r="AY124" s="265"/>
      <c r="AZ124" s="265"/>
      <c r="BA124" s="265"/>
      <c r="BB124" s="265"/>
      <c r="BC124" s="265"/>
      <c r="BD124" s="265"/>
      <c r="BE124" s="265"/>
      <c r="BF124" s="265"/>
      <c r="BG124" s="265"/>
      <c r="BH124" s="265"/>
      <c r="BI124" s="265"/>
      <c r="BJ124" s="265"/>
      <c r="BK124" s="265"/>
      <c r="BL124" s="265"/>
      <c r="BM124" s="265"/>
      <c r="BN124" s="265"/>
    </row>
    <row r="125" spans="1:66">
      <c r="A125" s="265"/>
      <c r="B125" s="265"/>
      <c r="C125" s="265"/>
      <c r="D125" s="265"/>
      <c r="E125" s="265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  <c r="AB125" s="265"/>
      <c r="AC125" s="265"/>
      <c r="AD125" s="265"/>
      <c r="AE125" s="265"/>
      <c r="AF125" s="265"/>
      <c r="AG125" s="265"/>
      <c r="AH125" s="265"/>
      <c r="AI125" s="265"/>
      <c r="AJ125" s="265"/>
      <c r="AK125" s="265"/>
      <c r="AL125" s="265"/>
      <c r="AM125" s="265"/>
      <c r="AN125" s="265"/>
      <c r="AO125" s="265"/>
      <c r="AP125" s="265"/>
      <c r="AQ125" s="265"/>
      <c r="AR125" s="265"/>
      <c r="AS125" s="265"/>
      <c r="AT125" s="265"/>
      <c r="AU125" s="265"/>
      <c r="AV125" s="265"/>
      <c r="AW125" s="265"/>
      <c r="AX125" s="265"/>
      <c r="AY125" s="265"/>
      <c r="AZ125" s="265"/>
      <c r="BA125" s="265"/>
      <c r="BB125" s="265"/>
      <c r="BC125" s="265"/>
      <c r="BD125" s="265"/>
      <c r="BE125" s="265"/>
      <c r="BF125" s="265"/>
      <c r="BG125" s="265"/>
      <c r="BH125" s="265"/>
      <c r="BI125" s="265"/>
      <c r="BJ125" s="265"/>
      <c r="BK125" s="265"/>
      <c r="BL125" s="265"/>
      <c r="BM125" s="265"/>
      <c r="BN125" s="265"/>
    </row>
    <row r="126" spans="1:66">
      <c r="A126" s="265"/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  <c r="AD126" s="265"/>
      <c r="AE126" s="265"/>
      <c r="AF126" s="265"/>
      <c r="AG126" s="265"/>
      <c r="AH126" s="265"/>
      <c r="AI126" s="265"/>
      <c r="AJ126" s="265"/>
      <c r="AK126" s="265"/>
      <c r="AL126" s="265"/>
      <c r="AM126" s="265"/>
      <c r="AN126" s="265"/>
      <c r="AO126" s="265"/>
      <c r="AP126" s="265"/>
      <c r="AQ126" s="265"/>
      <c r="AR126" s="265"/>
      <c r="AS126" s="265"/>
      <c r="AT126" s="265"/>
      <c r="AU126" s="265"/>
      <c r="AV126" s="265"/>
      <c r="AW126" s="265"/>
      <c r="AX126" s="265"/>
      <c r="AY126" s="265"/>
      <c r="AZ126" s="265"/>
      <c r="BA126" s="265"/>
      <c r="BB126" s="265"/>
      <c r="BC126" s="265"/>
      <c r="BD126" s="265"/>
      <c r="BE126" s="265"/>
      <c r="BF126" s="265"/>
      <c r="BG126" s="265"/>
      <c r="BH126" s="265"/>
      <c r="BI126" s="265"/>
      <c r="BJ126" s="265"/>
      <c r="BK126" s="265"/>
      <c r="BL126" s="265"/>
      <c r="BM126" s="265"/>
      <c r="BN126" s="265"/>
    </row>
    <row r="127" spans="1:66">
      <c r="A127" s="265"/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  <c r="AB127" s="265"/>
      <c r="AC127" s="265"/>
      <c r="AD127" s="265"/>
      <c r="AE127" s="265"/>
      <c r="AF127" s="265"/>
      <c r="AG127" s="265"/>
      <c r="AH127" s="265"/>
      <c r="AI127" s="265"/>
      <c r="AJ127" s="265"/>
      <c r="AK127" s="265"/>
      <c r="AL127" s="265"/>
      <c r="AM127" s="265"/>
      <c r="AN127" s="265"/>
      <c r="AO127" s="265"/>
      <c r="AP127" s="265"/>
      <c r="AQ127" s="265"/>
      <c r="AR127" s="265"/>
      <c r="AS127" s="265"/>
      <c r="AT127" s="265"/>
      <c r="AU127" s="265"/>
      <c r="AV127" s="265"/>
      <c r="AW127" s="265"/>
      <c r="AX127" s="265"/>
      <c r="AY127" s="265"/>
      <c r="AZ127" s="265"/>
      <c r="BA127" s="265"/>
      <c r="BB127" s="265"/>
      <c r="BC127" s="265"/>
      <c r="BD127" s="265"/>
      <c r="BE127" s="265"/>
      <c r="BF127" s="265"/>
      <c r="BG127" s="265"/>
      <c r="BH127" s="265"/>
      <c r="BI127" s="265"/>
      <c r="BJ127" s="265"/>
      <c r="BK127" s="265"/>
      <c r="BL127" s="265"/>
      <c r="BM127" s="265"/>
      <c r="BN127" s="265"/>
    </row>
    <row r="128" spans="1:66">
      <c r="A128" s="265"/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  <c r="AB128" s="265"/>
      <c r="AC128" s="265"/>
      <c r="AD128" s="265"/>
      <c r="AE128" s="265"/>
      <c r="AF128" s="265"/>
      <c r="AG128" s="265"/>
      <c r="AH128" s="265"/>
      <c r="AI128" s="265"/>
      <c r="AJ128" s="265"/>
      <c r="AK128" s="265"/>
      <c r="AL128" s="265"/>
      <c r="AM128" s="265"/>
      <c r="AN128" s="265"/>
      <c r="AO128" s="265"/>
      <c r="AP128" s="265"/>
      <c r="AQ128" s="265"/>
      <c r="AR128" s="265"/>
      <c r="AS128" s="265"/>
      <c r="AT128" s="265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</row>
    <row r="129" spans="1:66">
      <c r="A129" s="265"/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  <c r="AB129" s="265"/>
      <c r="AC129" s="265"/>
      <c r="AD129" s="265"/>
      <c r="AE129" s="265"/>
      <c r="AF129" s="265"/>
      <c r="AG129" s="265"/>
      <c r="AH129" s="265"/>
      <c r="AI129" s="265"/>
      <c r="AJ129" s="265"/>
      <c r="AK129" s="265"/>
      <c r="AL129" s="265"/>
      <c r="AM129" s="265"/>
      <c r="AN129" s="265"/>
      <c r="AO129" s="265"/>
      <c r="AP129" s="265"/>
      <c r="AQ129" s="265"/>
      <c r="AR129" s="265"/>
      <c r="AS129" s="265"/>
      <c r="AT129" s="265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</row>
    <row r="130" spans="1:66">
      <c r="A130" s="265"/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  <c r="AB130" s="265"/>
      <c r="AC130" s="265"/>
      <c r="AD130" s="265"/>
      <c r="AE130" s="265"/>
      <c r="AF130" s="265"/>
      <c r="AG130" s="265"/>
      <c r="AH130" s="265"/>
      <c r="AI130" s="265"/>
      <c r="AJ130" s="265"/>
      <c r="AK130" s="265"/>
      <c r="AL130" s="265"/>
      <c r="AM130" s="265"/>
      <c r="AN130" s="265"/>
      <c r="AO130" s="265"/>
      <c r="AP130" s="265"/>
      <c r="AQ130" s="265"/>
      <c r="AR130" s="265"/>
      <c r="AS130" s="265"/>
      <c r="AT130" s="265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</row>
    <row r="131" spans="1:66">
      <c r="A131" s="265"/>
      <c r="B131" s="265"/>
      <c r="C131" s="265"/>
      <c r="D131" s="265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  <c r="AB131" s="265"/>
      <c r="AC131" s="265"/>
      <c r="AD131" s="265"/>
      <c r="AE131" s="265"/>
      <c r="AF131" s="265"/>
      <c r="AG131" s="265"/>
      <c r="AH131" s="265"/>
      <c r="AI131" s="265"/>
      <c r="AJ131" s="265"/>
      <c r="AK131" s="265"/>
      <c r="AL131" s="265"/>
      <c r="AM131" s="265"/>
      <c r="AN131" s="265"/>
      <c r="AO131" s="265"/>
      <c r="AP131" s="265"/>
      <c r="AQ131" s="265"/>
      <c r="AR131" s="265"/>
      <c r="AS131" s="265"/>
      <c r="AT131" s="265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</row>
    <row r="132" spans="1:66">
      <c r="A132" s="265"/>
      <c r="B132" s="265"/>
      <c r="C132" s="265"/>
      <c r="D132" s="265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  <c r="AB132" s="265"/>
      <c r="AC132" s="265"/>
      <c r="AD132" s="265"/>
      <c r="AE132" s="265"/>
      <c r="AF132" s="265"/>
      <c r="AG132" s="265"/>
      <c r="AH132" s="265"/>
      <c r="AI132" s="265"/>
      <c r="AJ132" s="265"/>
      <c r="AK132" s="265"/>
      <c r="AL132" s="265"/>
      <c r="AM132" s="265"/>
      <c r="AN132" s="265"/>
      <c r="AO132" s="265"/>
      <c r="AP132" s="265"/>
      <c r="AQ132" s="265"/>
      <c r="AR132" s="265"/>
      <c r="AS132" s="265"/>
      <c r="AT132" s="265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</row>
    <row r="133" spans="1:66">
      <c r="A133" s="265"/>
      <c r="B133" s="265"/>
      <c r="C133" s="265"/>
      <c r="D133" s="265"/>
      <c r="E133" s="26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  <c r="AC133" s="265"/>
      <c r="AD133" s="265"/>
      <c r="AE133" s="265"/>
      <c r="AF133" s="265"/>
      <c r="AG133" s="265"/>
      <c r="AH133" s="265"/>
      <c r="AI133" s="265"/>
      <c r="AJ133" s="265"/>
      <c r="AK133" s="265"/>
      <c r="AL133" s="265"/>
      <c r="AM133" s="265"/>
      <c r="AN133" s="265"/>
      <c r="AO133" s="265"/>
      <c r="AP133" s="265"/>
      <c r="AQ133" s="265"/>
      <c r="AR133" s="265"/>
      <c r="AS133" s="265"/>
      <c r="AT133" s="265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</row>
    <row r="134" spans="1:66">
      <c r="A134" s="265"/>
      <c r="B134" s="265"/>
      <c r="C134" s="265"/>
      <c r="D134" s="265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  <c r="AB134" s="265"/>
      <c r="AC134" s="265"/>
      <c r="AD134" s="265"/>
      <c r="AE134" s="265"/>
      <c r="AF134" s="265"/>
      <c r="AG134" s="265"/>
      <c r="AH134" s="265"/>
      <c r="AI134" s="265"/>
      <c r="AJ134" s="265"/>
      <c r="AK134" s="265"/>
      <c r="AL134" s="265"/>
      <c r="AM134" s="265"/>
      <c r="AN134" s="265"/>
      <c r="AO134" s="265"/>
      <c r="AP134" s="265"/>
      <c r="AQ134" s="265"/>
      <c r="AR134" s="265"/>
      <c r="AS134" s="265"/>
      <c r="AT134" s="265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</row>
    <row r="135" spans="1:66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  <c r="AB135" s="265"/>
      <c r="AC135" s="265"/>
      <c r="AD135" s="265"/>
      <c r="AE135" s="265"/>
      <c r="AF135" s="265"/>
      <c r="AG135" s="265"/>
      <c r="AH135" s="265"/>
      <c r="AI135" s="265"/>
      <c r="AJ135" s="265"/>
      <c r="AK135" s="265"/>
      <c r="AL135" s="265"/>
      <c r="AM135" s="265"/>
      <c r="AN135" s="265"/>
      <c r="AO135" s="265"/>
      <c r="AP135" s="265"/>
      <c r="AQ135" s="265"/>
      <c r="AR135" s="265"/>
      <c r="AS135" s="265"/>
      <c r="AT135" s="265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</row>
    <row r="136" spans="1:66">
      <c r="A136" s="265"/>
      <c r="B136" s="265"/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65"/>
      <c r="AR136" s="265"/>
      <c r="AS136" s="265"/>
      <c r="AT136" s="265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</row>
    <row r="137" spans="1:66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  <c r="AD137" s="265"/>
      <c r="AE137" s="265"/>
      <c r="AF137" s="265"/>
      <c r="AG137" s="265"/>
      <c r="AH137" s="265"/>
      <c r="AI137" s="265"/>
      <c r="AJ137" s="265"/>
      <c r="AK137" s="265"/>
      <c r="AL137" s="265"/>
      <c r="AM137" s="265"/>
      <c r="AN137" s="265"/>
      <c r="AO137" s="265"/>
      <c r="AP137" s="265"/>
      <c r="AQ137" s="265"/>
      <c r="AR137" s="265"/>
      <c r="AS137" s="265"/>
      <c r="AT137" s="265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</row>
    <row r="138" spans="1:66">
      <c r="A138" s="265"/>
      <c r="B138" s="265"/>
      <c r="C138" s="265"/>
      <c r="D138" s="265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  <c r="AD138" s="265"/>
      <c r="AE138" s="265"/>
      <c r="AF138" s="265"/>
      <c r="AG138" s="265"/>
      <c r="AH138" s="265"/>
      <c r="AI138" s="265"/>
      <c r="AJ138" s="265"/>
      <c r="AK138" s="265"/>
      <c r="AL138" s="265"/>
      <c r="AM138" s="265"/>
      <c r="AN138" s="265"/>
      <c r="AO138" s="265"/>
      <c r="AP138" s="265"/>
      <c r="AQ138" s="265"/>
      <c r="AR138" s="265"/>
      <c r="AS138" s="265"/>
      <c r="AT138" s="265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</row>
    <row r="139" spans="1:66">
      <c r="A139" s="265"/>
      <c r="B139" s="265"/>
      <c r="C139" s="265"/>
      <c r="D139" s="265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  <c r="AC139" s="265"/>
      <c r="AD139" s="265"/>
      <c r="AE139" s="265"/>
      <c r="AF139" s="265"/>
      <c r="AG139" s="265"/>
      <c r="AH139" s="265"/>
      <c r="AI139" s="265"/>
      <c r="AJ139" s="265"/>
      <c r="AK139" s="265"/>
      <c r="AL139" s="265"/>
      <c r="AM139" s="265"/>
      <c r="AN139" s="265"/>
      <c r="AO139" s="265"/>
      <c r="AP139" s="265"/>
      <c r="AQ139" s="265"/>
      <c r="AR139" s="265"/>
      <c r="AS139" s="265"/>
      <c r="AT139" s="265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</row>
    <row r="140" spans="1:66">
      <c r="A140" s="265"/>
      <c r="B140" s="265"/>
      <c r="C140" s="265"/>
      <c r="D140" s="265"/>
      <c r="E140" s="265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  <c r="AB140" s="265"/>
      <c r="AC140" s="265"/>
      <c r="AD140" s="265"/>
      <c r="AE140" s="265"/>
      <c r="AF140" s="265"/>
      <c r="AG140" s="265"/>
      <c r="AH140" s="265"/>
      <c r="AI140" s="265"/>
      <c r="AJ140" s="265"/>
      <c r="AK140" s="265"/>
      <c r="AL140" s="265"/>
      <c r="AM140" s="265"/>
      <c r="AN140" s="265"/>
      <c r="AO140" s="265"/>
      <c r="AP140" s="265"/>
      <c r="AQ140" s="265"/>
      <c r="AR140" s="265"/>
      <c r="AS140" s="265"/>
      <c r="AT140" s="265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</row>
    <row r="141" spans="1:66">
      <c r="A141" s="265"/>
      <c r="B141" s="265"/>
      <c r="C141" s="265"/>
      <c r="D141" s="265"/>
      <c r="E141" s="265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  <c r="AB141" s="265"/>
      <c r="AC141" s="265"/>
      <c r="AD141" s="265"/>
      <c r="AE141" s="265"/>
      <c r="AF141" s="265"/>
      <c r="AG141" s="265"/>
      <c r="AH141" s="265"/>
      <c r="AI141" s="265"/>
      <c r="AJ141" s="265"/>
      <c r="AK141" s="265"/>
      <c r="AL141" s="265"/>
      <c r="AM141" s="265"/>
      <c r="AN141" s="265"/>
      <c r="AO141" s="265"/>
      <c r="AP141" s="265"/>
      <c r="AQ141" s="265"/>
      <c r="AR141" s="265"/>
      <c r="AS141" s="265"/>
      <c r="AT141" s="265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</row>
    <row r="142" spans="1:66">
      <c r="A142" s="265"/>
      <c r="B142" s="265"/>
      <c r="C142" s="265"/>
      <c r="D142" s="265"/>
      <c r="E142" s="265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  <c r="AB142" s="265"/>
      <c r="AC142" s="265"/>
      <c r="AD142" s="265"/>
      <c r="AE142" s="265"/>
      <c r="AF142" s="265"/>
      <c r="AG142" s="265"/>
      <c r="AH142" s="265"/>
      <c r="AI142" s="265"/>
      <c r="AJ142" s="265"/>
      <c r="AK142" s="265"/>
      <c r="AL142" s="265"/>
      <c r="AM142" s="265"/>
      <c r="AN142" s="265"/>
      <c r="AO142" s="265"/>
      <c r="AP142" s="265"/>
      <c r="AQ142" s="265"/>
      <c r="AR142" s="265"/>
      <c r="AS142" s="265"/>
      <c r="AT142" s="265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</row>
    <row r="143" spans="1:66">
      <c r="A143" s="265"/>
      <c r="B143" s="265"/>
      <c r="C143" s="265"/>
      <c r="D143" s="265"/>
      <c r="E143" s="265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  <c r="AC143" s="265"/>
      <c r="AD143" s="265"/>
      <c r="AE143" s="265"/>
      <c r="AF143" s="265"/>
      <c r="AG143" s="265"/>
      <c r="AH143" s="265"/>
      <c r="AI143" s="265"/>
      <c r="AJ143" s="265"/>
      <c r="AK143" s="265"/>
      <c r="AL143" s="265"/>
      <c r="AM143" s="265"/>
      <c r="AN143" s="265"/>
      <c r="AO143" s="265"/>
      <c r="AP143" s="265"/>
      <c r="AQ143" s="265"/>
      <c r="AR143" s="265"/>
      <c r="AS143" s="265"/>
      <c r="AT143" s="265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</row>
    <row r="144" spans="1:66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  <c r="AB144" s="265"/>
      <c r="AC144" s="265"/>
      <c r="AD144" s="265"/>
      <c r="AE144" s="265"/>
      <c r="AF144" s="265"/>
      <c r="AG144" s="265"/>
      <c r="AH144" s="265"/>
      <c r="AI144" s="265"/>
      <c r="AJ144" s="265"/>
      <c r="AK144" s="265"/>
      <c r="AL144" s="265"/>
      <c r="AM144" s="265"/>
      <c r="AN144" s="265"/>
      <c r="AO144" s="265"/>
      <c r="AP144" s="265"/>
      <c r="AQ144" s="265"/>
      <c r="AR144" s="265"/>
      <c r="AS144" s="265"/>
      <c r="AT144" s="265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H42" sqref="H42:I42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376" t="s">
        <v>80</v>
      </c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62</v>
      </c>
      <c r="G2" s="110"/>
      <c r="H2" s="367" t="s">
        <v>1</v>
      </c>
      <c r="I2" s="368"/>
      <c r="J2" s="111"/>
      <c r="K2" s="369" t="s">
        <v>17</v>
      </c>
      <c r="L2" s="370"/>
      <c r="M2" s="370"/>
      <c r="N2" s="371"/>
      <c r="O2" s="112"/>
      <c r="P2" s="392" t="s">
        <v>6</v>
      </c>
      <c r="Q2" s="393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26</v>
      </c>
      <c r="G3" s="114"/>
      <c r="H3" s="383">
        <v>2805</v>
      </c>
      <c r="I3" s="384">
        <v>2805</v>
      </c>
      <c r="J3" s="115"/>
      <c r="K3" s="115"/>
      <c r="L3" s="372">
        <v>140.25</v>
      </c>
      <c r="M3" s="373">
        <v>140.25</v>
      </c>
      <c r="N3" s="115"/>
      <c r="O3" s="116"/>
      <c r="P3" s="378">
        <v>26</v>
      </c>
      <c r="Q3" s="379">
        <v>26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29</v>
      </c>
      <c r="G4" s="6"/>
      <c r="H4" s="385">
        <v>2716</v>
      </c>
      <c r="I4" s="386">
        <v>2716</v>
      </c>
      <c r="J4" s="1"/>
      <c r="K4" s="1"/>
      <c r="L4" s="374">
        <v>135.80000000000001</v>
      </c>
      <c r="M4" s="375">
        <v>135.80000000000001</v>
      </c>
      <c r="N4" s="1"/>
      <c r="O4" s="5"/>
      <c r="P4" s="380">
        <v>21</v>
      </c>
      <c r="Q4" s="381">
        <v>21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31</v>
      </c>
      <c r="G5" s="6"/>
      <c r="H5" s="385">
        <v>2741</v>
      </c>
      <c r="I5" s="386">
        <v>2741</v>
      </c>
      <c r="J5" s="1"/>
      <c r="K5" s="1"/>
      <c r="L5" s="374">
        <v>137.05000000000001</v>
      </c>
      <c r="M5" s="375">
        <v>137.05000000000001</v>
      </c>
      <c r="N5" s="1"/>
      <c r="O5" s="5"/>
      <c r="P5" s="380">
        <v>18</v>
      </c>
      <c r="Q5" s="381">
        <v>18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27</v>
      </c>
      <c r="G6" s="6"/>
      <c r="H6" s="385">
        <v>2707</v>
      </c>
      <c r="I6" s="386">
        <v>2707</v>
      </c>
      <c r="J6" s="2"/>
      <c r="K6" s="2"/>
      <c r="L6" s="374">
        <v>135.35</v>
      </c>
      <c r="M6" s="375">
        <v>135.35</v>
      </c>
      <c r="N6" s="2"/>
      <c r="O6" s="2"/>
      <c r="P6" s="380">
        <v>17</v>
      </c>
      <c r="Q6" s="381">
        <v>17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30</v>
      </c>
      <c r="G7" s="6"/>
      <c r="H7" s="387">
        <v>2687</v>
      </c>
      <c r="I7" s="388">
        <v>2687</v>
      </c>
      <c r="J7" s="3"/>
      <c r="K7" s="10"/>
      <c r="L7" s="374">
        <v>134.35</v>
      </c>
      <c r="M7" s="375">
        <v>134.35</v>
      </c>
      <c r="N7" s="10"/>
      <c r="O7" s="3"/>
      <c r="P7" s="380">
        <v>10</v>
      </c>
      <c r="Q7" s="381">
        <v>10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59</v>
      </c>
      <c r="G8" s="7"/>
      <c r="H8" s="385">
        <v>2743</v>
      </c>
      <c r="I8" s="386">
        <v>2743</v>
      </c>
      <c r="J8" s="1"/>
      <c r="K8" s="1"/>
      <c r="L8" s="374">
        <v>137.15</v>
      </c>
      <c r="M8" s="375">
        <v>137.15</v>
      </c>
      <c r="N8" s="1"/>
      <c r="O8" s="5"/>
      <c r="P8" s="380">
        <v>10</v>
      </c>
      <c r="Q8" s="381">
        <v>10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60</v>
      </c>
      <c r="G9" s="6"/>
      <c r="H9" s="385">
        <v>0</v>
      </c>
      <c r="I9" s="386">
        <v>0</v>
      </c>
      <c r="J9" s="5"/>
      <c r="K9" s="2"/>
      <c r="L9" s="374">
        <v>0</v>
      </c>
      <c r="M9" s="375">
        <v>0</v>
      </c>
      <c r="N9" s="2"/>
      <c r="O9" s="5"/>
      <c r="P9" s="380">
        <v>0</v>
      </c>
      <c r="Q9" s="381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28</v>
      </c>
      <c r="G10" s="8"/>
      <c r="H10" s="389">
        <v>0</v>
      </c>
      <c r="I10" s="390">
        <v>0</v>
      </c>
      <c r="J10" s="100"/>
      <c r="K10" s="101"/>
      <c r="L10" s="409">
        <v>0</v>
      </c>
      <c r="M10" s="410">
        <v>0</v>
      </c>
      <c r="N10" s="101"/>
      <c r="O10" s="102"/>
      <c r="P10" s="398">
        <v>0</v>
      </c>
      <c r="Q10" s="399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391"/>
      <c r="I11" s="391"/>
      <c r="J11" s="99"/>
      <c r="K11" s="99"/>
      <c r="L11" s="382"/>
      <c r="M11" s="382"/>
      <c r="N11" s="99"/>
      <c r="O11" s="99"/>
      <c r="P11" s="391"/>
      <c r="Q11" s="391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377"/>
      <c r="G12" s="377"/>
      <c r="H12" s="87"/>
      <c r="I12" s="25"/>
      <c r="J12" s="25"/>
      <c r="K12" s="25"/>
      <c r="L12" s="400"/>
      <c r="M12" s="400"/>
      <c r="N12" s="25"/>
      <c r="O12" s="25"/>
      <c r="P12" s="401"/>
      <c r="Q12" s="401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25" t="s">
        <v>1</v>
      </c>
      <c r="I13" s="426"/>
      <c r="J13" s="108"/>
      <c r="K13" s="402" t="s">
        <v>17</v>
      </c>
      <c r="L13" s="403"/>
      <c r="M13" s="403"/>
      <c r="N13" s="404"/>
      <c r="O13" s="108"/>
      <c r="P13" s="419" t="s">
        <v>6</v>
      </c>
      <c r="Q13" s="420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74</v>
      </c>
      <c r="G14" s="121"/>
      <c r="H14" s="423">
        <v>2491</v>
      </c>
      <c r="I14" s="424">
        <v>2491</v>
      </c>
      <c r="J14" s="115"/>
      <c r="K14" s="115"/>
      <c r="L14" s="431">
        <v>124.55</v>
      </c>
      <c r="M14" s="432">
        <v>124.55</v>
      </c>
      <c r="N14" s="115"/>
      <c r="O14" s="116"/>
      <c r="P14" s="394">
        <v>27</v>
      </c>
      <c r="Q14" s="395">
        <v>27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64</v>
      </c>
      <c r="G15" s="6"/>
      <c r="H15" s="385">
        <v>2628</v>
      </c>
      <c r="I15" s="386">
        <v>2628</v>
      </c>
      <c r="J15" s="1"/>
      <c r="K15" s="1"/>
      <c r="L15" s="405">
        <v>131.4</v>
      </c>
      <c r="M15" s="406">
        <v>131.4</v>
      </c>
      <c r="N15" s="1"/>
      <c r="O15" s="5"/>
      <c r="P15" s="396">
        <v>25</v>
      </c>
      <c r="Q15" s="397">
        <v>25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13</v>
      </c>
      <c r="G16" s="6"/>
      <c r="H16" s="385">
        <v>2524</v>
      </c>
      <c r="I16" s="386">
        <v>2524</v>
      </c>
      <c r="J16" s="9"/>
      <c r="K16" s="2"/>
      <c r="L16" s="405">
        <v>126.2</v>
      </c>
      <c r="M16" s="406">
        <v>126.2</v>
      </c>
      <c r="N16" s="9"/>
      <c r="O16" s="2"/>
      <c r="P16" s="396">
        <v>24</v>
      </c>
      <c r="Q16" s="397">
        <v>24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32</v>
      </c>
      <c r="G17" s="6"/>
      <c r="H17" s="385">
        <v>2366</v>
      </c>
      <c r="I17" s="386">
        <v>2366</v>
      </c>
      <c r="J17" s="1"/>
      <c r="K17" s="1"/>
      <c r="L17" s="405">
        <v>118.3</v>
      </c>
      <c r="M17" s="406">
        <v>118.3</v>
      </c>
      <c r="N17" s="1"/>
      <c r="O17" s="5"/>
      <c r="P17" s="396">
        <v>10</v>
      </c>
      <c r="Q17" s="397">
        <v>10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25</v>
      </c>
      <c r="G18" s="6"/>
      <c r="H18" s="387">
        <v>2554</v>
      </c>
      <c r="I18" s="388">
        <v>2554</v>
      </c>
      <c r="J18" s="1"/>
      <c r="K18" s="1"/>
      <c r="L18" s="405">
        <v>127.7</v>
      </c>
      <c r="M18" s="406">
        <v>127.7</v>
      </c>
      <c r="N18" s="1"/>
      <c r="O18" s="5"/>
      <c r="P18" s="396">
        <v>8</v>
      </c>
      <c r="Q18" s="397">
        <v>8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34</v>
      </c>
      <c r="G19" s="6"/>
      <c r="H19" s="387">
        <v>2471</v>
      </c>
      <c r="I19" s="388">
        <v>2471</v>
      </c>
      <c r="J19" s="1"/>
      <c r="K19" s="1"/>
      <c r="L19" s="405">
        <v>123.55</v>
      </c>
      <c r="M19" s="406">
        <v>123.55</v>
      </c>
      <c r="N19" s="1"/>
      <c r="O19" s="5"/>
      <c r="P19" s="396">
        <v>8</v>
      </c>
      <c r="Q19" s="397">
        <v>8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33</v>
      </c>
      <c r="G20" s="6"/>
      <c r="H20" s="385">
        <v>2381</v>
      </c>
      <c r="I20" s="386">
        <v>2381</v>
      </c>
      <c r="J20" s="1"/>
      <c r="K20" s="1"/>
      <c r="L20" s="405">
        <v>119.05</v>
      </c>
      <c r="M20" s="406">
        <v>119.05</v>
      </c>
      <c r="N20" s="1"/>
      <c r="O20" s="5"/>
      <c r="P20" s="396">
        <v>8</v>
      </c>
      <c r="Q20" s="397">
        <v>8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35</v>
      </c>
      <c r="G21" s="6"/>
      <c r="H21" s="415">
        <v>2344</v>
      </c>
      <c r="I21" s="416">
        <v>2344</v>
      </c>
      <c r="J21" s="1"/>
      <c r="K21" s="1"/>
      <c r="L21" s="429">
        <v>117.2</v>
      </c>
      <c r="M21" s="430">
        <v>117.2</v>
      </c>
      <c r="N21" s="1"/>
      <c r="O21" s="5"/>
      <c r="P21" s="407">
        <v>4</v>
      </c>
      <c r="Q21" s="408">
        <v>4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60" t="s">
        <v>61</v>
      </c>
      <c r="G22" s="241"/>
      <c r="H22" s="417">
        <v>0</v>
      </c>
      <c r="I22" s="418">
        <v>0</v>
      </c>
      <c r="J22" s="272"/>
      <c r="K22" s="272"/>
      <c r="L22" s="421">
        <v>0</v>
      </c>
      <c r="M22" s="422">
        <v>0</v>
      </c>
      <c r="N22" s="272"/>
      <c r="O22" s="272"/>
      <c r="P22" s="433">
        <v>0</v>
      </c>
      <c r="Q22" s="434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83" t="s">
        <v>7</v>
      </c>
      <c r="G24" s="284"/>
      <c r="H24" s="435" t="s">
        <v>1</v>
      </c>
      <c r="I24" s="436"/>
      <c r="J24" s="116"/>
      <c r="K24" s="437" t="s">
        <v>17</v>
      </c>
      <c r="L24" s="438"/>
      <c r="M24" s="438"/>
      <c r="N24" s="439"/>
      <c r="O24" s="116"/>
      <c r="P24" s="440" t="s">
        <v>6</v>
      </c>
      <c r="Q24" s="441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65</v>
      </c>
      <c r="G25" s="122"/>
      <c r="H25" s="446">
        <v>2262</v>
      </c>
      <c r="I25" s="384">
        <v>2262</v>
      </c>
      <c r="J25" s="115"/>
      <c r="K25" s="115"/>
      <c r="L25" s="431">
        <v>113.1</v>
      </c>
      <c r="M25" s="432">
        <v>113.1</v>
      </c>
      <c r="N25" s="115"/>
      <c r="O25" s="116"/>
      <c r="P25" s="394">
        <v>25</v>
      </c>
      <c r="Q25" s="395">
        <v>25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36</v>
      </c>
      <c r="G26" s="6"/>
      <c r="H26" s="385">
        <v>2107</v>
      </c>
      <c r="I26" s="386">
        <v>2107</v>
      </c>
      <c r="J26" s="1"/>
      <c r="K26" s="1"/>
      <c r="L26" s="405">
        <v>105.35</v>
      </c>
      <c r="M26" s="406">
        <v>105.35</v>
      </c>
      <c r="N26" s="1"/>
      <c r="O26" s="5"/>
      <c r="P26" s="396">
        <v>24</v>
      </c>
      <c r="Q26" s="397">
        <v>24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5</v>
      </c>
      <c r="G27" s="6"/>
      <c r="H27" s="385">
        <v>2340</v>
      </c>
      <c r="I27" s="386">
        <v>2340</v>
      </c>
      <c r="J27" s="1"/>
      <c r="K27" s="1"/>
      <c r="L27" s="405">
        <v>117</v>
      </c>
      <c r="M27" s="406">
        <v>117</v>
      </c>
      <c r="N27" s="1"/>
      <c r="O27" s="5"/>
      <c r="P27" s="396">
        <v>18</v>
      </c>
      <c r="Q27" s="397">
        <v>18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45</v>
      </c>
      <c r="G28" s="6"/>
      <c r="H28" s="385">
        <v>2355</v>
      </c>
      <c r="I28" s="386">
        <v>2355</v>
      </c>
      <c r="J28" s="1"/>
      <c r="K28" s="1"/>
      <c r="L28" s="405">
        <v>117.75</v>
      </c>
      <c r="M28" s="406">
        <v>117.75</v>
      </c>
      <c r="N28" s="1"/>
      <c r="O28" s="5"/>
      <c r="P28" s="427">
        <v>16</v>
      </c>
      <c r="Q28" s="428">
        <v>16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41</v>
      </c>
      <c r="G29" s="6"/>
      <c r="H29" s="385">
        <v>2041</v>
      </c>
      <c r="I29" s="386">
        <v>2041</v>
      </c>
      <c r="J29" s="2"/>
      <c r="K29" s="2"/>
      <c r="L29" s="442">
        <v>102.05</v>
      </c>
      <c r="M29" s="443">
        <v>102.05</v>
      </c>
      <c r="N29" s="1"/>
      <c r="O29" s="5"/>
      <c r="P29" s="396">
        <v>16</v>
      </c>
      <c r="Q29" s="397">
        <v>16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75</v>
      </c>
      <c r="G30" s="6"/>
      <c r="H30" s="385">
        <v>1998</v>
      </c>
      <c r="I30" s="386">
        <v>1998</v>
      </c>
      <c r="J30" s="2"/>
      <c r="K30" s="1"/>
      <c r="L30" s="442">
        <v>99.9</v>
      </c>
      <c r="M30" s="443">
        <v>99.9</v>
      </c>
      <c r="N30" s="5"/>
      <c r="O30" s="2"/>
      <c r="P30" s="396">
        <v>16</v>
      </c>
      <c r="Q30" s="397">
        <v>16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39</v>
      </c>
      <c r="G31" s="16"/>
      <c r="H31" s="415">
        <v>1963</v>
      </c>
      <c r="I31" s="448">
        <v>1963</v>
      </c>
      <c r="J31" s="127"/>
      <c r="K31" s="1"/>
      <c r="L31" s="444">
        <v>98.15</v>
      </c>
      <c r="M31" s="445">
        <v>98.15</v>
      </c>
      <c r="N31" s="1"/>
      <c r="O31" s="5"/>
      <c r="P31" s="411">
        <v>10</v>
      </c>
      <c r="Q31" s="412">
        <v>10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38</v>
      </c>
      <c r="G32" s="6"/>
      <c r="H32" s="462">
        <v>2072</v>
      </c>
      <c r="I32" s="463">
        <v>2072</v>
      </c>
      <c r="J32" s="128"/>
      <c r="K32" s="126"/>
      <c r="L32" s="452">
        <v>103.6</v>
      </c>
      <c r="M32" s="452">
        <v>103.6</v>
      </c>
      <c r="N32" s="129"/>
      <c r="O32" s="128"/>
      <c r="P32" s="413">
        <v>8</v>
      </c>
      <c r="Q32" s="414">
        <v>8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63</v>
      </c>
      <c r="G33" s="105"/>
      <c r="H33" s="464">
        <v>2175</v>
      </c>
      <c r="I33" s="465">
        <v>2175</v>
      </c>
      <c r="J33" s="125"/>
      <c r="K33" s="125"/>
      <c r="L33" s="456">
        <v>108.75</v>
      </c>
      <c r="M33" s="457">
        <v>108.75</v>
      </c>
      <c r="N33" s="132"/>
      <c r="O33" s="130"/>
      <c r="P33" s="458">
        <v>6</v>
      </c>
      <c r="Q33" s="459">
        <v>6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43</v>
      </c>
      <c r="G34" s="105"/>
      <c r="H34" s="454">
        <v>2029</v>
      </c>
      <c r="I34" s="455">
        <v>2029</v>
      </c>
      <c r="J34" s="126"/>
      <c r="K34" s="126"/>
      <c r="L34" s="453">
        <v>101.45</v>
      </c>
      <c r="M34" s="453">
        <v>101.45</v>
      </c>
      <c r="N34" s="125"/>
      <c r="O34" s="131"/>
      <c r="P34" s="471">
        <v>4</v>
      </c>
      <c r="Q34" s="472">
        <v>4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36" t="s">
        <v>40</v>
      </c>
      <c r="G35" s="237"/>
      <c r="H35" s="479">
        <v>2067</v>
      </c>
      <c r="I35" s="479">
        <v>2067</v>
      </c>
      <c r="J35" s="125"/>
      <c r="K35" s="281"/>
      <c r="L35" s="460">
        <v>103.35</v>
      </c>
      <c r="M35" s="461">
        <v>103.35</v>
      </c>
      <c r="N35" s="281"/>
      <c r="O35" s="131"/>
      <c r="P35" s="480">
        <v>3</v>
      </c>
      <c r="Q35" s="481">
        <v>3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85" t="s">
        <v>3</v>
      </c>
      <c r="G36" s="238"/>
      <c r="H36" s="473">
        <v>0</v>
      </c>
      <c r="I36" s="474">
        <v>0</v>
      </c>
      <c r="J36" s="282"/>
      <c r="K36" s="125"/>
      <c r="L36" s="466">
        <v>0</v>
      </c>
      <c r="M36" s="466">
        <v>0</v>
      </c>
      <c r="N36" s="125"/>
      <c r="O36" s="125"/>
      <c r="P36" s="467">
        <v>0</v>
      </c>
      <c r="Q36" s="468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39">
        <v>13</v>
      </c>
      <c r="F37" s="273" t="s">
        <v>42</v>
      </c>
      <c r="G37" s="274"/>
      <c r="H37" s="475">
        <v>0</v>
      </c>
      <c r="I37" s="476">
        <v>0</v>
      </c>
      <c r="J37" s="272"/>
      <c r="K37" s="272"/>
      <c r="L37" s="477">
        <v>0</v>
      </c>
      <c r="M37" s="478">
        <v>0</v>
      </c>
      <c r="N37" s="272"/>
      <c r="O37" s="272"/>
      <c r="P37" s="469">
        <v>0</v>
      </c>
      <c r="Q37" s="470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39"/>
      <c r="F38" s="62"/>
      <c r="G38" s="23"/>
      <c r="H38" s="450"/>
      <c r="I38" s="450"/>
      <c r="J38" s="91"/>
      <c r="K38" s="25"/>
      <c r="L38" s="447"/>
      <c r="M38" s="447"/>
      <c r="N38" s="25"/>
      <c r="O38" s="25"/>
      <c r="P38" s="449"/>
      <c r="Q38" s="449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450"/>
      <c r="I39" s="450"/>
      <c r="J39" s="91"/>
      <c r="K39" s="25"/>
      <c r="L39" s="447"/>
      <c r="M39" s="447"/>
      <c r="N39" s="25"/>
      <c r="O39" s="25"/>
      <c r="P39" s="449"/>
      <c r="Q39" s="449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450"/>
      <c r="I40" s="450"/>
      <c r="J40" s="91"/>
      <c r="K40" s="25"/>
      <c r="L40" s="447"/>
      <c r="M40" s="447"/>
      <c r="N40" s="25"/>
      <c r="O40" s="25"/>
      <c r="P40" s="449"/>
      <c r="Q40" s="449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450"/>
      <c r="I41" s="450"/>
      <c r="J41" s="25"/>
      <c r="K41" s="25"/>
      <c r="L41" s="447"/>
      <c r="M41" s="447"/>
      <c r="N41" s="25"/>
      <c r="O41" s="25"/>
      <c r="P41" s="449"/>
      <c r="Q41" s="449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451"/>
      <c r="I42" s="451"/>
      <c r="J42" s="91"/>
      <c r="K42" s="25"/>
      <c r="L42" s="447"/>
      <c r="M42" s="447"/>
      <c r="N42" s="25"/>
      <c r="O42" s="25"/>
      <c r="P42" s="449"/>
      <c r="Q42" s="449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450"/>
      <c r="I43" s="450"/>
      <c r="J43" s="91"/>
      <c r="K43" s="25"/>
      <c r="L43" s="447"/>
      <c r="M43" s="447"/>
      <c r="N43" s="25"/>
      <c r="O43" s="25"/>
      <c r="P43" s="449"/>
      <c r="Q43" s="449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450"/>
      <c r="I44" s="450"/>
      <c r="J44" s="91"/>
      <c r="K44" s="25"/>
      <c r="L44" s="482"/>
      <c r="M44" s="482"/>
      <c r="N44" s="25"/>
      <c r="O44" s="25"/>
      <c r="P44" s="449"/>
      <c r="Q44" s="449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450"/>
      <c r="I45" s="450"/>
      <c r="J45" s="91"/>
      <c r="K45" s="25"/>
      <c r="L45" s="482"/>
      <c r="M45" s="482"/>
      <c r="N45" s="25"/>
      <c r="O45" s="25"/>
      <c r="P45" s="449"/>
      <c r="Q45" s="449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451"/>
      <c r="I46" s="451"/>
      <c r="J46" s="91"/>
      <c r="K46" s="25"/>
      <c r="L46" s="482"/>
      <c r="M46" s="482"/>
      <c r="N46" s="25"/>
      <c r="O46" s="25"/>
      <c r="P46" s="449"/>
      <c r="Q46" s="449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3" sqref="C3:AE33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83" t="s">
        <v>8</v>
      </c>
      <c r="I1" s="484"/>
      <c r="J1" s="484"/>
      <c r="K1" s="74"/>
      <c r="L1" s="74"/>
      <c r="M1" s="72"/>
      <c r="N1" s="485" t="s">
        <v>9</v>
      </c>
      <c r="O1" s="484"/>
      <c r="P1" s="484"/>
      <c r="Q1" s="74"/>
      <c r="R1" s="74"/>
      <c r="S1" s="72"/>
      <c r="T1" s="483" t="s">
        <v>10</v>
      </c>
      <c r="U1" s="484"/>
      <c r="V1" s="484"/>
      <c r="W1" s="74"/>
      <c r="X1" s="74"/>
      <c r="Y1" s="72"/>
      <c r="Z1" s="483" t="s">
        <v>66</v>
      </c>
      <c r="AA1" s="484"/>
      <c r="AB1" s="484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148" t="s">
        <v>26</v>
      </c>
      <c r="D3" s="322">
        <f>SUM(M3+S3+Y3+AE3)</f>
        <v>2805</v>
      </c>
      <c r="E3" s="323"/>
      <c r="F3" s="324">
        <f>SUM(D3)/20</f>
        <v>140.25</v>
      </c>
      <c r="G3" s="325"/>
      <c r="H3" s="326">
        <v>144</v>
      </c>
      <c r="I3" s="326">
        <v>144</v>
      </c>
      <c r="J3" s="326">
        <v>142</v>
      </c>
      <c r="K3" s="326">
        <v>140</v>
      </c>
      <c r="L3" s="326">
        <v>142</v>
      </c>
      <c r="M3" s="327">
        <f>SUM(H3:L3)</f>
        <v>712</v>
      </c>
      <c r="N3" s="326">
        <v>143</v>
      </c>
      <c r="O3" s="326">
        <v>129</v>
      </c>
      <c r="P3" s="326">
        <v>148</v>
      </c>
      <c r="Q3" s="326">
        <v>142</v>
      </c>
      <c r="R3" s="326">
        <v>127</v>
      </c>
      <c r="S3" s="327">
        <f>SUM(N3:R3)</f>
        <v>689</v>
      </c>
      <c r="T3" s="328">
        <v>144</v>
      </c>
      <c r="U3" s="328">
        <v>145</v>
      </c>
      <c r="V3" s="328">
        <v>128</v>
      </c>
      <c r="W3" s="328">
        <v>142</v>
      </c>
      <c r="X3" s="326">
        <v>144</v>
      </c>
      <c r="Y3" s="327">
        <f>SUM(T3:X3)</f>
        <v>703</v>
      </c>
      <c r="Z3" s="329">
        <v>146</v>
      </c>
      <c r="AA3" s="329">
        <v>142</v>
      </c>
      <c r="AB3" s="329">
        <v>127</v>
      </c>
      <c r="AC3" s="329">
        <v>140</v>
      </c>
      <c r="AD3" s="329">
        <v>146</v>
      </c>
      <c r="AE3" s="330">
        <f>SUM(Z3:AD3)</f>
        <v>701</v>
      </c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9">
        <v>2</v>
      </c>
      <c r="C4" s="150" t="s">
        <v>59</v>
      </c>
      <c r="D4" s="331">
        <f>SUM(M4+S4+Y4+AE4)</f>
        <v>2743</v>
      </c>
      <c r="E4" s="331">
        <v>2149</v>
      </c>
      <c r="F4" s="333">
        <f>SUM(D4)/20</f>
        <v>137.15</v>
      </c>
      <c r="G4" s="334"/>
      <c r="H4" s="335">
        <v>127</v>
      </c>
      <c r="I4" s="335">
        <v>116</v>
      </c>
      <c r="J4" s="335">
        <v>144</v>
      </c>
      <c r="K4" s="335">
        <v>140</v>
      </c>
      <c r="L4" s="335">
        <v>126</v>
      </c>
      <c r="M4" s="336">
        <f>SUM(H4:L4)</f>
        <v>653</v>
      </c>
      <c r="N4" s="335">
        <v>144</v>
      </c>
      <c r="O4" s="335">
        <v>148</v>
      </c>
      <c r="P4" s="335">
        <v>144</v>
      </c>
      <c r="Q4" s="335">
        <v>148</v>
      </c>
      <c r="R4" s="335">
        <v>144</v>
      </c>
      <c r="S4" s="336">
        <f>SUM(N4:R4)</f>
        <v>728</v>
      </c>
      <c r="T4" s="339">
        <v>128</v>
      </c>
      <c r="U4" s="335">
        <v>127</v>
      </c>
      <c r="V4" s="335">
        <v>140</v>
      </c>
      <c r="W4" s="335">
        <v>123</v>
      </c>
      <c r="X4" s="335">
        <v>131</v>
      </c>
      <c r="Y4" s="336">
        <f>SUM(T4:X4)</f>
        <v>649</v>
      </c>
      <c r="Z4" s="337">
        <v>144</v>
      </c>
      <c r="AA4" s="337">
        <v>144</v>
      </c>
      <c r="AB4" s="337">
        <v>141</v>
      </c>
      <c r="AC4" s="337">
        <v>144</v>
      </c>
      <c r="AD4" s="337">
        <v>140</v>
      </c>
      <c r="AE4" s="338">
        <f>SUM(Z4:AD4)</f>
        <v>713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9">
        <v>3</v>
      </c>
      <c r="C5" s="150" t="s">
        <v>31</v>
      </c>
      <c r="D5" s="331">
        <f>SUM(M5+S5+Y5+AE5)</f>
        <v>2741</v>
      </c>
      <c r="E5" s="332"/>
      <c r="F5" s="333">
        <f>SUM(D5)/20</f>
        <v>137.05000000000001</v>
      </c>
      <c r="G5" s="334"/>
      <c r="H5" s="335">
        <v>135</v>
      </c>
      <c r="I5" s="335">
        <v>144</v>
      </c>
      <c r="J5" s="335">
        <v>144</v>
      </c>
      <c r="K5" s="335">
        <v>122</v>
      </c>
      <c r="L5" s="335">
        <v>143</v>
      </c>
      <c r="M5" s="336">
        <f>SUM(H5:L5)</f>
        <v>688</v>
      </c>
      <c r="N5" s="335">
        <v>140</v>
      </c>
      <c r="O5" s="335">
        <v>142</v>
      </c>
      <c r="P5" s="335">
        <v>144</v>
      </c>
      <c r="Q5" s="335">
        <v>144</v>
      </c>
      <c r="R5" s="335">
        <v>144</v>
      </c>
      <c r="S5" s="336">
        <f>SUM(N5:R5)</f>
        <v>714</v>
      </c>
      <c r="T5" s="335">
        <v>140</v>
      </c>
      <c r="U5" s="335">
        <v>126</v>
      </c>
      <c r="V5" s="335">
        <v>129</v>
      </c>
      <c r="W5" s="335">
        <v>140</v>
      </c>
      <c r="X5" s="335">
        <v>131</v>
      </c>
      <c r="Y5" s="336">
        <f>SUM(T5:X5)</f>
        <v>666</v>
      </c>
      <c r="Z5" s="337">
        <v>134</v>
      </c>
      <c r="AA5" s="337">
        <v>144</v>
      </c>
      <c r="AB5" s="337">
        <v>140</v>
      </c>
      <c r="AC5" s="337">
        <v>111</v>
      </c>
      <c r="AD5" s="337">
        <v>144</v>
      </c>
      <c r="AE5" s="338">
        <f>SUM(Z5:AD5)</f>
        <v>673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9">
        <v>4</v>
      </c>
      <c r="C6" s="150" t="s">
        <v>29</v>
      </c>
      <c r="D6" s="331">
        <f>SUM(M6+S6+Y6+AE6)</f>
        <v>2716</v>
      </c>
      <c r="E6" s="332"/>
      <c r="F6" s="333">
        <f>SUM(D6)/20</f>
        <v>135.80000000000001</v>
      </c>
      <c r="G6" s="334"/>
      <c r="H6" s="335">
        <v>128</v>
      </c>
      <c r="I6" s="335">
        <v>142</v>
      </c>
      <c r="J6" s="335">
        <v>140</v>
      </c>
      <c r="K6" s="335">
        <v>142</v>
      </c>
      <c r="L6" s="335">
        <v>129</v>
      </c>
      <c r="M6" s="336">
        <f>SUM(H6:L6)</f>
        <v>681</v>
      </c>
      <c r="N6" s="335">
        <v>144</v>
      </c>
      <c r="O6" s="335">
        <v>144</v>
      </c>
      <c r="P6" s="335">
        <v>129</v>
      </c>
      <c r="Q6" s="335">
        <v>127</v>
      </c>
      <c r="R6" s="335">
        <v>132</v>
      </c>
      <c r="S6" s="336">
        <f>SUM(N6:R6)</f>
        <v>676</v>
      </c>
      <c r="T6" s="335">
        <v>109</v>
      </c>
      <c r="U6" s="335">
        <v>130</v>
      </c>
      <c r="V6" s="335">
        <v>140</v>
      </c>
      <c r="W6" s="335">
        <v>130</v>
      </c>
      <c r="X6" s="335">
        <v>140</v>
      </c>
      <c r="Y6" s="336">
        <f>SUM(T6:X6)</f>
        <v>649</v>
      </c>
      <c r="Z6" s="337">
        <v>144</v>
      </c>
      <c r="AA6" s="337">
        <v>147</v>
      </c>
      <c r="AB6" s="337">
        <v>129</v>
      </c>
      <c r="AC6" s="337">
        <v>146</v>
      </c>
      <c r="AD6" s="337">
        <v>144</v>
      </c>
      <c r="AE6" s="338">
        <f>SUM(Z6:AD6)</f>
        <v>710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9">
        <v>5</v>
      </c>
      <c r="C7" s="150" t="s">
        <v>27</v>
      </c>
      <c r="D7" s="331">
        <f>SUM(M7+S7+Y7+AE7)</f>
        <v>2707</v>
      </c>
      <c r="E7" s="332"/>
      <c r="F7" s="333">
        <f>SUM(D7)/20</f>
        <v>135.35</v>
      </c>
      <c r="G7" s="334"/>
      <c r="H7" s="335">
        <v>144</v>
      </c>
      <c r="I7" s="335">
        <v>144</v>
      </c>
      <c r="J7" s="335">
        <v>140</v>
      </c>
      <c r="K7" s="335">
        <v>124</v>
      </c>
      <c r="L7" s="335">
        <v>128</v>
      </c>
      <c r="M7" s="336">
        <f>SUM(H7:L7)</f>
        <v>680</v>
      </c>
      <c r="N7" s="335">
        <v>140</v>
      </c>
      <c r="O7" s="335">
        <v>127</v>
      </c>
      <c r="P7" s="335">
        <v>144</v>
      </c>
      <c r="Q7" s="335">
        <v>133</v>
      </c>
      <c r="R7" s="335">
        <v>140</v>
      </c>
      <c r="S7" s="336">
        <f>SUM(N7:R7)</f>
        <v>684</v>
      </c>
      <c r="T7" s="339">
        <v>126</v>
      </c>
      <c r="U7" s="335">
        <v>140</v>
      </c>
      <c r="V7" s="335">
        <v>140</v>
      </c>
      <c r="W7" s="335">
        <v>140</v>
      </c>
      <c r="X7" s="335">
        <v>129</v>
      </c>
      <c r="Y7" s="336">
        <f>SUM(T7:X7)</f>
        <v>675</v>
      </c>
      <c r="Z7" s="337">
        <v>123</v>
      </c>
      <c r="AA7" s="337">
        <v>140</v>
      </c>
      <c r="AB7" s="337">
        <v>117</v>
      </c>
      <c r="AC7" s="337">
        <v>144</v>
      </c>
      <c r="AD7" s="337">
        <v>144</v>
      </c>
      <c r="AE7" s="338">
        <f>SUM(Z7:AD7)</f>
        <v>668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9">
        <v>6</v>
      </c>
      <c r="C8" s="150" t="s">
        <v>30</v>
      </c>
      <c r="D8" s="331">
        <f>SUM(M8+S8+Y8+AE8)</f>
        <v>2687</v>
      </c>
      <c r="E8" s="332"/>
      <c r="F8" s="333">
        <f>SUM(D8)/20</f>
        <v>134.35</v>
      </c>
      <c r="G8" s="334"/>
      <c r="H8" s="335">
        <v>129</v>
      </c>
      <c r="I8" s="335">
        <v>140</v>
      </c>
      <c r="J8" s="335">
        <v>140</v>
      </c>
      <c r="K8" s="335">
        <v>144</v>
      </c>
      <c r="L8" s="335">
        <v>141</v>
      </c>
      <c r="M8" s="336">
        <f>SUM(H8:L8)</f>
        <v>694</v>
      </c>
      <c r="N8" s="335">
        <v>140</v>
      </c>
      <c r="O8" s="335">
        <v>118</v>
      </c>
      <c r="P8" s="335">
        <v>126</v>
      </c>
      <c r="Q8" s="335">
        <v>133</v>
      </c>
      <c r="R8" s="335">
        <v>131</v>
      </c>
      <c r="S8" s="336">
        <f>SUM(N8:R8)</f>
        <v>648</v>
      </c>
      <c r="T8" s="339">
        <v>129</v>
      </c>
      <c r="U8" s="335">
        <v>140</v>
      </c>
      <c r="V8" s="335">
        <v>144</v>
      </c>
      <c r="W8" s="335">
        <v>128</v>
      </c>
      <c r="X8" s="335">
        <v>128</v>
      </c>
      <c r="Y8" s="336">
        <f>SUM(T8:X8)</f>
        <v>669</v>
      </c>
      <c r="Z8" s="337">
        <v>116</v>
      </c>
      <c r="AA8" s="337">
        <v>144</v>
      </c>
      <c r="AB8" s="337">
        <v>144</v>
      </c>
      <c r="AC8" s="337">
        <v>140</v>
      </c>
      <c r="AD8" s="337">
        <v>132</v>
      </c>
      <c r="AE8" s="338">
        <f>SUM(Z8:AD8)</f>
        <v>676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9">
        <v>7</v>
      </c>
      <c r="C9" s="150" t="s">
        <v>64</v>
      </c>
      <c r="D9" s="331">
        <f>SUM(M9+S9+Y9+AE9)</f>
        <v>2628</v>
      </c>
      <c r="E9" s="332"/>
      <c r="F9" s="333">
        <f>SUM(D9)/20</f>
        <v>131.4</v>
      </c>
      <c r="G9" s="334"/>
      <c r="H9" s="335">
        <v>130</v>
      </c>
      <c r="I9" s="335">
        <v>142</v>
      </c>
      <c r="J9" s="335">
        <v>127</v>
      </c>
      <c r="K9" s="335">
        <v>132</v>
      </c>
      <c r="L9" s="335">
        <v>130</v>
      </c>
      <c r="M9" s="336">
        <f>SUM(H9:L9)</f>
        <v>661</v>
      </c>
      <c r="N9" s="335">
        <v>125</v>
      </c>
      <c r="O9" s="335">
        <v>124</v>
      </c>
      <c r="P9" s="335">
        <v>127</v>
      </c>
      <c r="Q9" s="335">
        <v>142</v>
      </c>
      <c r="R9" s="335">
        <v>127</v>
      </c>
      <c r="S9" s="336">
        <f>SUM(N9:R9)</f>
        <v>645</v>
      </c>
      <c r="T9" s="339">
        <v>128</v>
      </c>
      <c r="U9" s="335">
        <v>140</v>
      </c>
      <c r="V9" s="335">
        <v>125</v>
      </c>
      <c r="W9" s="335">
        <v>148</v>
      </c>
      <c r="X9" s="335">
        <v>126</v>
      </c>
      <c r="Y9" s="336">
        <f>SUM(T9:X9)</f>
        <v>667</v>
      </c>
      <c r="Z9" s="337">
        <v>121</v>
      </c>
      <c r="AA9" s="337">
        <v>127</v>
      </c>
      <c r="AB9" s="337">
        <v>140</v>
      </c>
      <c r="AC9" s="337">
        <v>127</v>
      </c>
      <c r="AD9" s="337">
        <v>140</v>
      </c>
      <c r="AE9" s="338">
        <f>SUM(Z9:AD9)</f>
        <v>655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9">
        <v>8</v>
      </c>
      <c r="C10" s="150" t="s">
        <v>25</v>
      </c>
      <c r="D10" s="331">
        <f>SUM(M10+S10+Y10+AE10)</f>
        <v>2554</v>
      </c>
      <c r="E10" s="332"/>
      <c r="F10" s="333">
        <f>SUM(D10)/20</f>
        <v>127.7</v>
      </c>
      <c r="G10" s="334"/>
      <c r="H10" s="335">
        <v>124</v>
      </c>
      <c r="I10" s="335">
        <v>140</v>
      </c>
      <c r="J10" s="335">
        <v>142</v>
      </c>
      <c r="K10" s="335">
        <v>122</v>
      </c>
      <c r="L10" s="335">
        <v>132</v>
      </c>
      <c r="M10" s="336">
        <f>SUM(H10:L10)</f>
        <v>660</v>
      </c>
      <c r="N10" s="335">
        <v>109</v>
      </c>
      <c r="O10" s="335">
        <v>110</v>
      </c>
      <c r="P10" s="335">
        <v>140</v>
      </c>
      <c r="Q10" s="335">
        <v>124</v>
      </c>
      <c r="R10" s="335">
        <v>126</v>
      </c>
      <c r="S10" s="336">
        <f>SUM(N10:R10)</f>
        <v>609</v>
      </c>
      <c r="T10" s="335">
        <v>127</v>
      </c>
      <c r="U10" s="335">
        <v>140</v>
      </c>
      <c r="V10" s="335">
        <v>113</v>
      </c>
      <c r="W10" s="335">
        <v>128</v>
      </c>
      <c r="X10" s="335">
        <v>140</v>
      </c>
      <c r="Y10" s="336">
        <f>SUM(T10:X10)</f>
        <v>648</v>
      </c>
      <c r="Z10" s="337">
        <v>122</v>
      </c>
      <c r="AA10" s="337">
        <v>115</v>
      </c>
      <c r="AB10" s="337">
        <v>130</v>
      </c>
      <c r="AC10" s="337">
        <v>128</v>
      </c>
      <c r="AD10" s="337">
        <v>142</v>
      </c>
      <c r="AE10" s="338">
        <f>SUM(Z10:AD10)</f>
        <v>637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9">
        <v>9</v>
      </c>
      <c r="C11" s="150" t="s">
        <v>13</v>
      </c>
      <c r="D11" s="331">
        <f>SUM(M11+S11+Y11+AE11)</f>
        <v>2524</v>
      </c>
      <c r="E11" s="332"/>
      <c r="F11" s="333">
        <f>SUM(D11)/20</f>
        <v>126.2</v>
      </c>
      <c r="G11" s="334"/>
      <c r="H11" s="335">
        <v>127</v>
      </c>
      <c r="I11" s="335">
        <v>128</v>
      </c>
      <c r="J11" s="335">
        <v>127</v>
      </c>
      <c r="K11" s="335">
        <v>124</v>
      </c>
      <c r="L11" s="335">
        <v>120</v>
      </c>
      <c r="M11" s="336">
        <f>SUM(H11:L11)</f>
        <v>626</v>
      </c>
      <c r="N11" s="335">
        <v>145</v>
      </c>
      <c r="O11" s="335">
        <v>130</v>
      </c>
      <c r="P11" s="335">
        <v>140</v>
      </c>
      <c r="Q11" s="335">
        <v>127</v>
      </c>
      <c r="R11" s="335">
        <v>106</v>
      </c>
      <c r="S11" s="336">
        <f>SUM(N11:R11)</f>
        <v>648</v>
      </c>
      <c r="T11" s="339">
        <v>104</v>
      </c>
      <c r="U11" s="335">
        <v>140</v>
      </c>
      <c r="V11" s="335">
        <v>125</v>
      </c>
      <c r="W11" s="335">
        <v>125</v>
      </c>
      <c r="X11" s="335">
        <v>130</v>
      </c>
      <c r="Y11" s="336">
        <f>SUM(T11:X11)</f>
        <v>624</v>
      </c>
      <c r="Z11" s="337">
        <v>114</v>
      </c>
      <c r="AA11" s="337">
        <v>133</v>
      </c>
      <c r="AB11" s="337">
        <v>136</v>
      </c>
      <c r="AC11" s="337">
        <v>132</v>
      </c>
      <c r="AD11" s="337">
        <v>111</v>
      </c>
      <c r="AE11" s="338">
        <f>SUM(Z11:AD11)</f>
        <v>626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9">
        <v>10</v>
      </c>
      <c r="C12" s="150" t="s">
        <v>74</v>
      </c>
      <c r="D12" s="331">
        <f>SUM(M12+S12+Y12+AE12)</f>
        <v>2491</v>
      </c>
      <c r="E12" s="331">
        <v>2121</v>
      </c>
      <c r="F12" s="333">
        <f>SUM(D12)/20</f>
        <v>124.55</v>
      </c>
      <c r="G12" s="334"/>
      <c r="H12" s="335">
        <v>129</v>
      </c>
      <c r="I12" s="335">
        <v>129</v>
      </c>
      <c r="J12" s="335">
        <v>123</v>
      </c>
      <c r="K12" s="335">
        <v>136</v>
      </c>
      <c r="L12" s="335">
        <v>143</v>
      </c>
      <c r="M12" s="336">
        <f>SUM(H12:L12)</f>
        <v>660</v>
      </c>
      <c r="N12" s="335">
        <v>122</v>
      </c>
      <c r="O12" s="335">
        <v>144</v>
      </c>
      <c r="P12" s="335">
        <v>120</v>
      </c>
      <c r="Q12" s="335">
        <v>107</v>
      </c>
      <c r="R12" s="335">
        <v>144</v>
      </c>
      <c r="S12" s="336">
        <f>SUM(N12:R12)</f>
        <v>637</v>
      </c>
      <c r="T12" s="335">
        <v>125</v>
      </c>
      <c r="U12" s="335">
        <v>117</v>
      </c>
      <c r="V12" s="335">
        <v>126</v>
      </c>
      <c r="W12" s="335">
        <v>100</v>
      </c>
      <c r="X12" s="335">
        <v>126</v>
      </c>
      <c r="Y12" s="336">
        <f>SUM(T12:X12)</f>
        <v>594</v>
      </c>
      <c r="Z12" s="337">
        <v>107</v>
      </c>
      <c r="AA12" s="337">
        <v>129</v>
      </c>
      <c r="AB12" s="337">
        <v>122</v>
      </c>
      <c r="AC12" s="337">
        <v>122</v>
      </c>
      <c r="AD12" s="337">
        <v>120</v>
      </c>
      <c r="AE12" s="338">
        <f>SUM(Z12:AD12)</f>
        <v>600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9">
        <v>11</v>
      </c>
      <c r="C13" s="12" t="s">
        <v>34</v>
      </c>
      <c r="D13" s="331">
        <f>SUM(M13+S13+Y13+AE13)</f>
        <v>2471</v>
      </c>
      <c r="E13" s="331">
        <v>2048</v>
      </c>
      <c r="F13" s="333">
        <f>SUM(D13)/20</f>
        <v>123.55</v>
      </c>
      <c r="G13" s="334"/>
      <c r="H13" s="335">
        <v>142</v>
      </c>
      <c r="I13" s="335">
        <v>124</v>
      </c>
      <c r="J13" s="335">
        <v>110</v>
      </c>
      <c r="K13" s="335">
        <v>129</v>
      </c>
      <c r="L13" s="335">
        <v>123</v>
      </c>
      <c r="M13" s="336">
        <f>SUM(H13:L13)</f>
        <v>628</v>
      </c>
      <c r="N13" s="335">
        <v>140</v>
      </c>
      <c r="O13" s="335">
        <v>128</v>
      </c>
      <c r="P13" s="335">
        <v>127</v>
      </c>
      <c r="Q13" s="335">
        <v>99</v>
      </c>
      <c r="R13" s="335">
        <v>120</v>
      </c>
      <c r="S13" s="336">
        <f>SUM(N13:R13)</f>
        <v>614</v>
      </c>
      <c r="T13" s="339">
        <v>127</v>
      </c>
      <c r="U13" s="335">
        <v>122</v>
      </c>
      <c r="V13" s="335">
        <v>101</v>
      </c>
      <c r="W13" s="335">
        <v>126</v>
      </c>
      <c r="X13" s="335">
        <v>116</v>
      </c>
      <c r="Y13" s="336">
        <f>SUM(T13:X13)</f>
        <v>592</v>
      </c>
      <c r="Z13" s="337">
        <v>106</v>
      </c>
      <c r="AA13" s="337">
        <v>132</v>
      </c>
      <c r="AB13" s="337">
        <v>140</v>
      </c>
      <c r="AC13" s="337">
        <v>128</v>
      </c>
      <c r="AD13" s="337">
        <v>131</v>
      </c>
      <c r="AE13" s="338">
        <f>SUM(Z13:AD13)</f>
        <v>637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9">
        <v>12</v>
      </c>
      <c r="C14" s="150" t="s">
        <v>33</v>
      </c>
      <c r="D14" s="331">
        <f>SUM(M14+S14+Y14+AE14)</f>
        <v>2381</v>
      </c>
      <c r="E14" s="331">
        <v>2314</v>
      </c>
      <c r="F14" s="333">
        <f>SUM(D14)/20</f>
        <v>119.05</v>
      </c>
      <c r="G14" s="334"/>
      <c r="H14" s="335">
        <v>103</v>
      </c>
      <c r="I14" s="335">
        <v>113</v>
      </c>
      <c r="J14" s="335">
        <v>132</v>
      </c>
      <c r="K14" s="335">
        <v>127</v>
      </c>
      <c r="L14" s="335">
        <v>120</v>
      </c>
      <c r="M14" s="336">
        <f>SUM(H14:L14)</f>
        <v>595</v>
      </c>
      <c r="N14" s="335">
        <v>122</v>
      </c>
      <c r="O14" s="335">
        <v>122</v>
      </c>
      <c r="P14" s="335">
        <v>96</v>
      </c>
      <c r="Q14" s="335">
        <v>120</v>
      </c>
      <c r="R14" s="335">
        <v>128</v>
      </c>
      <c r="S14" s="336">
        <f>SUM(N14:R14)</f>
        <v>588</v>
      </c>
      <c r="T14" s="335">
        <v>103</v>
      </c>
      <c r="U14" s="335">
        <v>124</v>
      </c>
      <c r="V14" s="335">
        <v>112</v>
      </c>
      <c r="W14" s="335">
        <v>115</v>
      </c>
      <c r="X14" s="335">
        <v>122</v>
      </c>
      <c r="Y14" s="336">
        <f>SUM(T14:X14)</f>
        <v>576</v>
      </c>
      <c r="Z14" s="337">
        <v>128</v>
      </c>
      <c r="AA14" s="337">
        <v>105</v>
      </c>
      <c r="AB14" s="337">
        <v>124</v>
      </c>
      <c r="AC14" s="337">
        <v>125</v>
      </c>
      <c r="AD14" s="337">
        <v>140</v>
      </c>
      <c r="AE14" s="338">
        <f>SUM(Z14:AD14)</f>
        <v>622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9">
        <v>13</v>
      </c>
      <c r="C15" s="150" t="s">
        <v>32</v>
      </c>
      <c r="D15" s="331">
        <f>SUM(M15+S15+Y15+AE15)</f>
        <v>2366</v>
      </c>
      <c r="E15" s="332"/>
      <c r="F15" s="333">
        <f>SUM(D15)/20</f>
        <v>118.3</v>
      </c>
      <c r="G15" s="334"/>
      <c r="H15" s="335">
        <v>115</v>
      </c>
      <c r="I15" s="335">
        <v>125</v>
      </c>
      <c r="J15" s="335">
        <v>112</v>
      </c>
      <c r="K15" s="335">
        <v>127</v>
      </c>
      <c r="L15" s="335">
        <v>127</v>
      </c>
      <c r="M15" s="336">
        <f>SUM(H15:L15)</f>
        <v>606</v>
      </c>
      <c r="N15" s="335">
        <v>103</v>
      </c>
      <c r="O15" s="335">
        <v>122</v>
      </c>
      <c r="P15" s="335">
        <v>92</v>
      </c>
      <c r="Q15" s="335">
        <v>114</v>
      </c>
      <c r="R15" s="335">
        <v>127</v>
      </c>
      <c r="S15" s="336">
        <f>SUM(N15:R15)</f>
        <v>558</v>
      </c>
      <c r="T15" s="339">
        <v>128</v>
      </c>
      <c r="U15" s="335">
        <v>124</v>
      </c>
      <c r="V15" s="335">
        <v>112</v>
      </c>
      <c r="W15" s="335">
        <v>127</v>
      </c>
      <c r="X15" s="335">
        <v>123</v>
      </c>
      <c r="Y15" s="336">
        <f>SUM(T15:X15)</f>
        <v>614</v>
      </c>
      <c r="Z15" s="337">
        <v>109</v>
      </c>
      <c r="AA15" s="337">
        <v>120</v>
      </c>
      <c r="AB15" s="337">
        <v>127</v>
      </c>
      <c r="AC15" s="337">
        <v>120</v>
      </c>
      <c r="AD15" s="337">
        <v>112</v>
      </c>
      <c r="AE15" s="338">
        <f>SUM(Z15:AD15)</f>
        <v>588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9">
        <v>14</v>
      </c>
      <c r="C16" s="150" t="s">
        <v>37</v>
      </c>
      <c r="D16" s="331">
        <f>SUM(M16+S16+Y16+AE16)</f>
        <v>2355</v>
      </c>
      <c r="E16" s="332"/>
      <c r="F16" s="333">
        <f>SUM(D16)/20</f>
        <v>117.75</v>
      </c>
      <c r="G16" s="334"/>
      <c r="H16" s="335">
        <v>105</v>
      </c>
      <c r="I16" s="335">
        <v>126</v>
      </c>
      <c r="J16" s="335">
        <v>122</v>
      </c>
      <c r="K16" s="335">
        <v>123</v>
      </c>
      <c r="L16" s="335">
        <v>127</v>
      </c>
      <c r="M16" s="336">
        <f>SUM(H16:L16)</f>
        <v>603</v>
      </c>
      <c r="N16" s="335">
        <v>123</v>
      </c>
      <c r="O16" s="335">
        <v>102</v>
      </c>
      <c r="P16" s="335">
        <v>125</v>
      </c>
      <c r="Q16" s="335">
        <v>123</v>
      </c>
      <c r="R16" s="335">
        <v>147</v>
      </c>
      <c r="S16" s="336">
        <f>SUM(N16:R16)</f>
        <v>620</v>
      </c>
      <c r="T16" s="339">
        <v>116</v>
      </c>
      <c r="U16" s="339">
        <v>111</v>
      </c>
      <c r="V16" s="339">
        <v>120</v>
      </c>
      <c r="W16" s="339">
        <v>106</v>
      </c>
      <c r="X16" s="335">
        <v>102</v>
      </c>
      <c r="Y16" s="336">
        <f>SUM(T16:X16)</f>
        <v>555</v>
      </c>
      <c r="Z16" s="337">
        <v>123</v>
      </c>
      <c r="AA16" s="337">
        <v>108</v>
      </c>
      <c r="AB16" s="337">
        <v>111</v>
      </c>
      <c r="AC16" s="337">
        <v>126</v>
      </c>
      <c r="AD16" s="337">
        <v>109</v>
      </c>
      <c r="AE16" s="338">
        <f>SUM(Z16:AD16)</f>
        <v>577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9">
        <v>15</v>
      </c>
      <c r="C17" s="150" t="s">
        <v>35</v>
      </c>
      <c r="D17" s="331">
        <f>SUM(M17+S17+Y17+AE17)</f>
        <v>2344</v>
      </c>
      <c r="E17" s="332"/>
      <c r="F17" s="333">
        <f>SUM(D17)/20</f>
        <v>117.2</v>
      </c>
      <c r="G17" s="334"/>
      <c r="H17" s="335">
        <v>86</v>
      </c>
      <c r="I17" s="335">
        <v>120</v>
      </c>
      <c r="J17" s="335">
        <v>105</v>
      </c>
      <c r="K17" s="335">
        <v>116</v>
      </c>
      <c r="L17" s="335">
        <v>127</v>
      </c>
      <c r="M17" s="336">
        <f>SUM(H17:L17)</f>
        <v>554</v>
      </c>
      <c r="N17" s="335">
        <v>106</v>
      </c>
      <c r="O17" s="335">
        <v>108</v>
      </c>
      <c r="P17" s="335">
        <v>129</v>
      </c>
      <c r="Q17" s="335">
        <v>124</v>
      </c>
      <c r="R17" s="335">
        <v>144</v>
      </c>
      <c r="S17" s="336">
        <f>SUM(N17:R17)</f>
        <v>611</v>
      </c>
      <c r="T17" s="339">
        <v>129</v>
      </c>
      <c r="U17" s="335">
        <v>94</v>
      </c>
      <c r="V17" s="335">
        <v>128</v>
      </c>
      <c r="W17" s="335">
        <v>107</v>
      </c>
      <c r="X17" s="335">
        <v>127</v>
      </c>
      <c r="Y17" s="336">
        <f>SUM(T17:X17)</f>
        <v>585</v>
      </c>
      <c r="Z17" s="337">
        <v>115</v>
      </c>
      <c r="AA17" s="337">
        <v>98</v>
      </c>
      <c r="AB17" s="337">
        <v>113</v>
      </c>
      <c r="AC17" s="337">
        <v>142</v>
      </c>
      <c r="AD17" s="337">
        <v>126</v>
      </c>
      <c r="AE17" s="338">
        <f>SUM(Z17:AD17)</f>
        <v>594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9">
        <v>16</v>
      </c>
      <c r="C18" s="150" t="s">
        <v>5</v>
      </c>
      <c r="D18" s="331">
        <f>SUM(M18+S18+Y18+AE18)</f>
        <v>2340</v>
      </c>
      <c r="E18" s="331">
        <v>2301</v>
      </c>
      <c r="F18" s="333">
        <f>SUM(D18)/20</f>
        <v>117</v>
      </c>
      <c r="G18" s="334"/>
      <c r="H18" s="335">
        <v>122</v>
      </c>
      <c r="I18" s="335">
        <v>128</v>
      </c>
      <c r="J18" s="335">
        <v>103</v>
      </c>
      <c r="K18" s="335">
        <v>120</v>
      </c>
      <c r="L18" s="335">
        <v>92</v>
      </c>
      <c r="M18" s="336">
        <f>SUM(H18:L18)</f>
        <v>565</v>
      </c>
      <c r="N18" s="335">
        <v>79</v>
      </c>
      <c r="O18" s="335">
        <v>120</v>
      </c>
      <c r="P18" s="335">
        <v>109</v>
      </c>
      <c r="Q18" s="335">
        <v>120</v>
      </c>
      <c r="R18" s="335">
        <v>107</v>
      </c>
      <c r="S18" s="336">
        <f>SUM(N18:R18)</f>
        <v>535</v>
      </c>
      <c r="T18" s="335">
        <v>142</v>
      </c>
      <c r="U18" s="335">
        <v>118</v>
      </c>
      <c r="V18" s="335">
        <v>128</v>
      </c>
      <c r="W18" s="335">
        <v>124</v>
      </c>
      <c r="X18" s="335">
        <v>127</v>
      </c>
      <c r="Y18" s="336">
        <f>SUM(T18:X18)</f>
        <v>639</v>
      </c>
      <c r="Z18" s="337">
        <v>126</v>
      </c>
      <c r="AA18" s="337">
        <v>127</v>
      </c>
      <c r="AB18" s="337">
        <v>116</v>
      </c>
      <c r="AC18" s="337">
        <v>126</v>
      </c>
      <c r="AD18" s="337">
        <v>106</v>
      </c>
      <c r="AE18" s="338">
        <f>SUM(Z18:AD18)</f>
        <v>601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9">
        <v>17</v>
      </c>
      <c r="C19" s="150" t="s">
        <v>65</v>
      </c>
      <c r="D19" s="331">
        <f>SUM(M19+S19+Y19+AE19)</f>
        <v>2262</v>
      </c>
      <c r="E19" s="331">
        <v>2016</v>
      </c>
      <c r="F19" s="333">
        <f>SUM(D19)/20</f>
        <v>113.1</v>
      </c>
      <c r="G19" s="334"/>
      <c r="H19" s="335">
        <v>120</v>
      </c>
      <c r="I19" s="335">
        <v>112</v>
      </c>
      <c r="J19" s="335">
        <v>106</v>
      </c>
      <c r="K19" s="335">
        <v>122</v>
      </c>
      <c r="L19" s="335">
        <v>126</v>
      </c>
      <c r="M19" s="336">
        <f>SUM(H19:L19)</f>
        <v>586</v>
      </c>
      <c r="N19" s="335">
        <v>123</v>
      </c>
      <c r="O19" s="335">
        <v>127</v>
      </c>
      <c r="P19" s="335">
        <v>126</v>
      </c>
      <c r="Q19" s="335">
        <v>103</v>
      </c>
      <c r="R19" s="335">
        <v>109</v>
      </c>
      <c r="S19" s="336">
        <f>SUM(N19:R19)</f>
        <v>588</v>
      </c>
      <c r="T19" s="339">
        <v>124</v>
      </c>
      <c r="U19" s="339">
        <v>105</v>
      </c>
      <c r="V19" s="339">
        <v>104</v>
      </c>
      <c r="W19" s="339">
        <v>120</v>
      </c>
      <c r="X19" s="335">
        <v>109</v>
      </c>
      <c r="Y19" s="336">
        <f>SUM(T19:X19)</f>
        <v>562</v>
      </c>
      <c r="Z19" s="337">
        <v>122</v>
      </c>
      <c r="AA19" s="337">
        <v>107</v>
      </c>
      <c r="AB19" s="337">
        <v>103</v>
      </c>
      <c r="AC19" s="337">
        <v>110</v>
      </c>
      <c r="AD19" s="337">
        <v>84</v>
      </c>
      <c r="AE19" s="338">
        <f>SUM(Z19:AD19)</f>
        <v>526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9">
        <v>18</v>
      </c>
      <c r="C20" s="150" t="s">
        <v>63</v>
      </c>
      <c r="D20" s="331">
        <f>SUM(M20+S20+Y20+AE20)</f>
        <v>2175</v>
      </c>
      <c r="E20" s="332"/>
      <c r="F20" s="333">
        <f>SUM(D20)/20</f>
        <v>108.75</v>
      </c>
      <c r="G20" s="334"/>
      <c r="H20" s="335">
        <v>106</v>
      </c>
      <c r="I20" s="335">
        <v>107</v>
      </c>
      <c r="J20" s="335">
        <v>87</v>
      </c>
      <c r="K20" s="335">
        <v>107</v>
      </c>
      <c r="L20" s="335">
        <v>120</v>
      </c>
      <c r="M20" s="336">
        <f>SUM(H20:L20)</f>
        <v>527</v>
      </c>
      <c r="N20" s="335">
        <v>103</v>
      </c>
      <c r="O20" s="335">
        <v>120</v>
      </c>
      <c r="P20" s="335">
        <v>126</v>
      </c>
      <c r="Q20" s="335">
        <v>126</v>
      </c>
      <c r="R20" s="335">
        <v>106</v>
      </c>
      <c r="S20" s="336">
        <f>SUM(N20:R20)</f>
        <v>581</v>
      </c>
      <c r="T20" s="335">
        <v>103</v>
      </c>
      <c r="U20" s="335">
        <v>104</v>
      </c>
      <c r="V20" s="335">
        <v>129</v>
      </c>
      <c r="W20" s="335">
        <v>106</v>
      </c>
      <c r="X20" s="335">
        <v>109</v>
      </c>
      <c r="Y20" s="336">
        <f>SUM(T20:X20)</f>
        <v>551</v>
      </c>
      <c r="Z20" s="337">
        <v>124</v>
      </c>
      <c r="AA20" s="337">
        <v>88</v>
      </c>
      <c r="AB20" s="337">
        <v>108</v>
      </c>
      <c r="AC20" s="337">
        <v>93</v>
      </c>
      <c r="AD20" s="337">
        <v>103</v>
      </c>
      <c r="AE20" s="338">
        <f>SUM(Z20:AD20)</f>
        <v>516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9">
        <v>19</v>
      </c>
      <c r="C21" s="150" t="s">
        <v>36</v>
      </c>
      <c r="D21" s="331">
        <f>SUM(M21+S21+Y21+AE21)</f>
        <v>2107</v>
      </c>
      <c r="E21" s="331">
        <v>2096</v>
      </c>
      <c r="F21" s="333">
        <f>SUM(D21)/20</f>
        <v>105.35</v>
      </c>
      <c r="G21" s="334"/>
      <c r="H21" s="335">
        <v>124</v>
      </c>
      <c r="I21" s="335">
        <v>122</v>
      </c>
      <c r="J21" s="335">
        <v>75</v>
      </c>
      <c r="K21" s="335">
        <v>96</v>
      </c>
      <c r="L21" s="335">
        <v>95</v>
      </c>
      <c r="M21" s="336">
        <f>SUM(H21:L21)</f>
        <v>512</v>
      </c>
      <c r="N21" s="335">
        <v>111</v>
      </c>
      <c r="O21" s="335">
        <v>106</v>
      </c>
      <c r="P21" s="335">
        <v>109</v>
      </c>
      <c r="Q21" s="335">
        <v>110</v>
      </c>
      <c r="R21" s="335">
        <v>113</v>
      </c>
      <c r="S21" s="336">
        <f>SUM(N21:R21)</f>
        <v>549</v>
      </c>
      <c r="T21" s="339">
        <v>112</v>
      </c>
      <c r="U21" s="335">
        <v>95</v>
      </c>
      <c r="V21" s="335">
        <v>74</v>
      </c>
      <c r="W21" s="335">
        <v>130</v>
      </c>
      <c r="X21" s="335">
        <v>122</v>
      </c>
      <c r="Y21" s="336">
        <f>SUM(T21:X21)</f>
        <v>533</v>
      </c>
      <c r="Z21" s="337">
        <v>107</v>
      </c>
      <c r="AA21" s="337">
        <v>107</v>
      </c>
      <c r="AB21" s="337">
        <v>106</v>
      </c>
      <c r="AC21" s="337">
        <v>96</v>
      </c>
      <c r="AD21" s="337">
        <v>97</v>
      </c>
      <c r="AE21" s="338">
        <f>SUM(Z21:AD21)</f>
        <v>513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9">
        <v>20</v>
      </c>
      <c r="C22" s="150" t="s">
        <v>38</v>
      </c>
      <c r="D22" s="331">
        <f>SUM(M22+S22+Y22+AE22)</f>
        <v>2072</v>
      </c>
      <c r="E22" s="332"/>
      <c r="F22" s="333">
        <f>SUM(D22)/20</f>
        <v>103.6</v>
      </c>
      <c r="G22" s="334"/>
      <c r="H22" s="335">
        <v>74</v>
      </c>
      <c r="I22" s="335">
        <v>106</v>
      </c>
      <c r="J22" s="335">
        <v>111</v>
      </c>
      <c r="K22" s="335">
        <v>106</v>
      </c>
      <c r="L22" s="335">
        <v>123</v>
      </c>
      <c r="M22" s="336">
        <f>SUM(H22:L22)</f>
        <v>520</v>
      </c>
      <c r="N22" s="335">
        <v>106</v>
      </c>
      <c r="O22" s="335">
        <v>108</v>
      </c>
      <c r="P22" s="335">
        <v>104</v>
      </c>
      <c r="Q22" s="335">
        <v>92</v>
      </c>
      <c r="R22" s="335">
        <v>126</v>
      </c>
      <c r="S22" s="336">
        <f>SUM(N22:R22)</f>
        <v>536</v>
      </c>
      <c r="T22" s="339">
        <v>87</v>
      </c>
      <c r="U22" s="335">
        <v>93</v>
      </c>
      <c r="V22" s="335">
        <v>91</v>
      </c>
      <c r="W22" s="335">
        <v>122</v>
      </c>
      <c r="X22" s="335">
        <v>107</v>
      </c>
      <c r="Y22" s="336">
        <f>SUM(T22:X22)</f>
        <v>500</v>
      </c>
      <c r="Z22" s="337">
        <v>105</v>
      </c>
      <c r="AA22" s="337">
        <v>83</v>
      </c>
      <c r="AB22" s="337">
        <v>105</v>
      </c>
      <c r="AC22" s="337">
        <v>107</v>
      </c>
      <c r="AD22" s="337">
        <v>116</v>
      </c>
      <c r="AE22" s="338">
        <f>SUM(Z22:AD22)</f>
        <v>516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9">
        <v>21</v>
      </c>
      <c r="C23" s="150" t="s">
        <v>40</v>
      </c>
      <c r="D23" s="331">
        <f>SUM(M23+S23+Y23+AE23)</f>
        <v>2067</v>
      </c>
      <c r="E23" s="331">
        <v>2203</v>
      </c>
      <c r="F23" s="333">
        <f>SUM(D23)/20</f>
        <v>103.35</v>
      </c>
      <c r="G23" s="334"/>
      <c r="H23" s="335">
        <v>103</v>
      </c>
      <c r="I23" s="335">
        <v>95</v>
      </c>
      <c r="J23" s="335">
        <v>111</v>
      </c>
      <c r="K23" s="335">
        <v>123</v>
      </c>
      <c r="L23" s="335">
        <v>109</v>
      </c>
      <c r="M23" s="336">
        <f>SUM(H23:L23)</f>
        <v>541</v>
      </c>
      <c r="N23" s="335">
        <v>67</v>
      </c>
      <c r="O23" s="335">
        <v>122</v>
      </c>
      <c r="P23" s="335">
        <v>107</v>
      </c>
      <c r="Q23" s="335">
        <v>94</v>
      </c>
      <c r="R23" s="335">
        <v>106</v>
      </c>
      <c r="S23" s="336">
        <f>SUM(N23:R23)</f>
        <v>496</v>
      </c>
      <c r="T23" s="339">
        <v>109</v>
      </c>
      <c r="U23" s="335">
        <v>86</v>
      </c>
      <c r="V23" s="335">
        <v>102</v>
      </c>
      <c r="W23" s="335">
        <v>104</v>
      </c>
      <c r="X23" s="335">
        <v>111</v>
      </c>
      <c r="Y23" s="336">
        <f>SUM(T23:X23)</f>
        <v>512</v>
      </c>
      <c r="Z23" s="337">
        <v>120</v>
      </c>
      <c r="AA23" s="337">
        <v>109</v>
      </c>
      <c r="AB23" s="337">
        <v>98</v>
      </c>
      <c r="AC23" s="337">
        <v>105</v>
      </c>
      <c r="AD23" s="337">
        <v>86</v>
      </c>
      <c r="AE23" s="338">
        <f>SUM(Z23:AD23)</f>
        <v>518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9">
        <v>22</v>
      </c>
      <c r="C24" s="319" t="s">
        <v>41</v>
      </c>
      <c r="D24" s="331">
        <f>SUM(M24+S24+Y24+AE24)</f>
        <v>2041</v>
      </c>
      <c r="E24" s="332"/>
      <c r="F24" s="333">
        <f>SUM(D24)/20</f>
        <v>102.05</v>
      </c>
      <c r="G24" s="334"/>
      <c r="H24" s="335">
        <v>128</v>
      </c>
      <c r="I24" s="335">
        <v>86</v>
      </c>
      <c r="J24" s="335">
        <v>87</v>
      </c>
      <c r="K24" s="335">
        <v>88</v>
      </c>
      <c r="L24" s="335">
        <v>104</v>
      </c>
      <c r="M24" s="336">
        <f>SUM(H24:L24)</f>
        <v>493</v>
      </c>
      <c r="N24" s="335">
        <v>109</v>
      </c>
      <c r="O24" s="335">
        <v>89</v>
      </c>
      <c r="P24" s="335">
        <v>103</v>
      </c>
      <c r="Q24" s="335">
        <v>108</v>
      </c>
      <c r="R24" s="335">
        <v>96</v>
      </c>
      <c r="S24" s="336">
        <f>SUM(N24:R24)</f>
        <v>505</v>
      </c>
      <c r="T24" s="335">
        <v>107</v>
      </c>
      <c r="U24" s="335">
        <v>104</v>
      </c>
      <c r="V24" s="335">
        <v>104</v>
      </c>
      <c r="W24" s="335">
        <v>105</v>
      </c>
      <c r="X24" s="335">
        <v>104</v>
      </c>
      <c r="Y24" s="336">
        <f>SUM(T24:X24)</f>
        <v>524</v>
      </c>
      <c r="Z24" s="340">
        <v>123</v>
      </c>
      <c r="AA24" s="340">
        <v>103</v>
      </c>
      <c r="AB24" s="340">
        <v>109</v>
      </c>
      <c r="AC24" s="340">
        <v>88</v>
      </c>
      <c r="AD24" s="340">
        <v>96</v>
      </c>
      <c r="AE24" s="338">
        <f>SUM(Z24:AD24)</f>
        <v>519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9">
        <v>23</v>
      </c>
      <c r="C25" s="150" t="s">
        <v>43</v>
      </c>
      <c r="D25" s="331">
        <f>SUM(M25+S25+Y25+AE25)</f>
        <v>2029</v>
      </c>
      <c r="E25" s="332"/>
      <c r="F25" s="333">
        <f>SUM(D25)/20</f>
        <v>101.45</v>
      </c>
      <c r="G25" s="334"/>
      <c r="H25" s="335">
        <v>107</v>
      </c>
      <c r="I25" s="335">
        <v>102</v>
      </c>
      <c r="J25" s="335">
        <v>111</v>
      </c>
      <c r="K25" s="335">
        <v>72</v>
      </c>
      <c r="L25" s="335">
        <v>107</v>
      </c>
      <c r="M25" s="336">
        <f>SUM(H25:L25)</f>
        <v>499</v>
      </c>
      <c r="N25" s="335">
        <v>106</v>
      </c>
      <c r="O25" s="335">
        <v>120</v>
      </c>
      <c r="P25" s="335">
        <v>84</v>
      </c>
      <c r="Q25" s="335">
        <v>105</v>
      </c>
      <c r="R25" s="335">
        <v>76</v>
      </c>
      <c r="S25" s="336">
        <f>SUM(N25:R25)</f>
        <v>491</v>
      </c>
      <c r="T25" s="339">
        <v>104</v>
      </c>
      <c r="U25" s="335">
        <v>104</v>
      </c>
      <c r="V25" s="335">
        <v>108</v>
      </c>
      <c r="W25" s="335">
        <v>110</v>
      </c>
      <c r="X25" s="335">
        <v>90</v>
      </c>
      <c r="Y25" s="336">
        <f>SUM(T25:X25)</f>
        <v>516</v>
      </c>
      <c r="Z25" s="337">
        <v>90</v>
      </c>
      <c r="AA25" s="337">
        <v>107</v>
      </c>
      <c r="AB25" s="337">
        <v>120</v>
      </c>
      <c r="AC25" s="337">
        <v>86</v>
      </c>
      <c r="AD25" s="337">
        <v>120</v>
      </c>
      <c r="AE25" s="338">
        <f>SUM(Z25:AD25)</f>
        <v>523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9">
        <v>24</v>
      </c>
      <c r="C26" s="150" t="s">
        <v>75</v>
      </c>
      <c r="D26" s="331">
        <f>SUM(M26+S26+Y26+AE26)</f>
        <v>1998</v>
      </c>
      <c r="E26" s="332"/>
      <c r="F26" s="333">
        <f>SUM(D26)/20</f>
        <v>99.9</v>
      </c>
      <c r="G26" s="334"/>
      <c r="H26" s="335">
        <v>100</v>
      </c>
      <c r="I26" s="335">
        <v>108</v>
      </c>
      <c r="J26" s="335">
        <v>91</v>
      </c>
      <c r="K26" s="335">
        <v>95</v>
      </c>
      <c r="L26" s="335">
        <v>104</v>
      </c>
      <c r="M26" s="336">
        <f>SUM(H26:L26)</f>
        <v>498</v>
      </c>
      <c r="N26" s="335">
        <v>95</v>
      </c>
      <c r="O26" s="335">
        <v>104</v>
      </c>
      <c r="P26" s="335">
        <v>105</v>
      </c>
      <c r="Q26" s="335">
        <v>104</v>
      </c>
      <c r="R26" s="335">
        <v>107</v>
      </c>
      <c r="S26" s="336">
        <f>SUM(N26:R26)</f>
        <v>515</v>
      </c>
      <c r="T26" s="339">
        <v>88</v>
      </c>
      <c r="U26" s="335">
        <v>112</v>
      </c>
      <c r="V26" s="335">
        <v>106</v>
      </c>
      <c r="W26" s="335">
        <v>101</v>
      </c>
      <c r="X26" s="335">
        <v>89</v>
      </c>
      <c r="Y26" s="336">
        <f>SUM(T26:X26)</f>
        <v>496</v>
      </c>
      <c r="Z26" s="337">
        <v>99</v>
      </c>
      <c r="AA26" s="337">
        <v>125</v>
      </c>
      <c r="AB26" s="337">
        <v>91</v>
      </c>
      <c r="AC26" s="337">
        <v>106</v>
      </c>
      <c r="AD26" s="337">
        <v>68</v>
      </c>
      <c r="AE26" s="338">
        <f>SUM(Z26:AD26)</f>
        <v>489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9">
        <v>25</v>
      </c>
      <c r="C27" s="150" t="s">
        <v>39</v>
      </c>
      <c r="D27" s="331">
        <f>SUM(M27+S27+Y27+AE27)</f>
        <v>1963</v>
      </c>
      <c r="E27" s="332"/>
      <c r="F27" s="333">
        <f>SUM(D27)/20</f>
        <v>98.15</v>
      </c>
      <c r="G27" s="334"/>
      <c r="H27" s="335">
        <v>123</v>
      </c>
      <c r="I27" s="335">
        <v>87</v>
      </c>
      <c r="J27" s="335">
        <v>105</v>
      </c>
      <c r="K27" s="335">
        <v>125</v>
      </c>
      <c r="L27" s="335">
        <v>94</v>
      </c>
      <c r="M27" s="336">
        <f>SUM(H27:L27)</f>
        <v>534</v>
      </c>
      <c r="N27" s="335">
        <v>69</v>
      </c>
      <c r="O27" s="335">
        <v>100</v>
      </c>
      <c r="P27" s="335">
        <v>87</v>
      </c>
      <c r="Q27" s="335">
        <v>82</v>
      </c>
      <c r="R27" s="335">
        <v>122</v>
      </c>
      <c r="S27" s="336">
        <f>SUM(N27:R27)</f>
        <v>460</v>
      </c>
      <c r="T27" s="339">
        <v>93</v>
      </c>
      <c r="U27" s="335">
        <v>92</v>
      </c>
      <c r="V27" s="335">
        <v>88</v>
      </c>
      <c r="W27" s="335">
        <v>95</v>
      </c>
      <c r="X27" s="335">
        <v>106</v>
      </c>
      <c r="Y27" s="336">
        <f>SUM(T27:X27)</f>
        <v>474</v>
      </c>
      <c r="Z27" s="337">
        <v>106</v>
      </c>
      <c r="AA27" s="337">
        <v>108</v>
      </c>
      <c r="AB27" s="337">
        <v>72</v>
      </c>
      <c r="AC27" s="337">
        <v>107</v>
      </c>
      <c r="AD27" s="337">
        <v>102</v>
      </c>
      <c r="AE27" s="338">
        <f>SUM(Z27:AD27)</f>
        <v>495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9">
        <v>26</v>
      </c>
      <c r="C28" s="319" t="s">
        <v>79</v>
      </c>
      <c r="D28" s="331">
        <f>SUM(M28+S28+Y28+AE28)</f>
        <v>1715</v>
      </c>
      <c r="E28" s="332"/>
      <c r="F28" s="333">
        <f>SUM(D28)/20</f>
        <v>85.75</v>
      </c>
      <c r="G28" s="334"/>
      <c r="H28" s="335">
        <v>77</v>
      </c>
      <c r="I28" s="335">
        <v>124</v>
      </c>
      <c r="J28" s="335">
        <v>59</v>
      </c>
      <c r="K28" s="335">
        <v>74</v>
      </c>
      <c r="L28" s="335">
        <v>90</v>
      </c>
      <c r="M28" s="336">
        <f>SUM(H28:L28)</f>
        <v>424</v>
      </c>
      <c r="N28" s="335">
        <v>101</v>
      </c>
      <c r="O28" s="335">
        <v>102</v>
      </c>
      <c r="P28" s="335">
        <v>70</v>
      </c>
      <c r="Q28" s="335">
        <v>78</v>
      </c>
      <c r="R28" s="335">
        <v>77</v>
      </c>
      <c r="S28" s="336">
        <f>SUM(N28:R28)</f>
        <v>428</v>
      </c>
      <c r="T28" s="339">
        <v>71</v>
      </c>
      <c r="U28" s="335">
        <v>86</v>
      </c>
      <c r="V28" s="335">
        <v>85</v>
      </c>
      <c r="W28" s="335">
        <v>89</v>
      </c>
      <c r="X28" s="335">
        <v>89</v>
      </c>
      <c r="Y28" s="336">
        <f>SUM(T28:X28)</f>
        <v>420</v>
      </c>
      <c r="Z28" s="340">
        <v>105</v>
      </c>
      <c r="AA28" s="340">
        <v>84</v>
      </c>
      <c r="AB28" s="340">
        <v>79</v>
      </c>
      <c r="AC28" s="340">
        <v>102</v>
      </c>
      <c r="AD28" s="340">
        <v>73</v>
      </c>
      <c r="AE28" s="338">
        <f>SUM(Z28:AD28)</f>
        <v>443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18">
        <v>27</v>
      </c>
      <c r="C29" s="150" t="s">
        <v>60</v>
      </c>
      <c r="D29" s="331">
        <f>SUM(M29+S29+Y29+AE29)</f>
        <v>0</v>
      </c>
      <c r="E29" s="332"/>
      <c r="F29" s="333">
        <f>SUM(D29)/20</f>
        <v>0</v>
      </c>
      <c r="G29" s="334"/>
      <c r="H29" s="335">
        <v>0</v>
      </c>
      <c r="I29" s="335">
        <v>0</v>
      </c>
      <c r="J29" s="335">
        <v>0</v>
      </c>
      <c r="K29" s="335">
        <v>0</v>
      </c>
      <c r="L29" s="335">
        <v>0</v>
      </c>
      <c r="M29" s="336">
        <f>SUM(H29:L29)</f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6">
        <f>SUM(N29:R29)</f>
        <v>0</v>
      </c>
      <c r="T29" s="339">
        <v>0</v>
      </c>
      <c r="U29" s="335">
        <v>0</v>
      </c>
      <c r="V29" s="335">
        <v>0</v>
      </c>
      <c r="W29" s="335">
        <v>0</v>
      </c>
      <c r="X29" s="335">
        <v>0</v>
      </c>
      <c r="Y29" s="336">
        <f>SUM(T29:X29)</f>
        <v>0</v>
      </c>
      <c r="Z29" s="337">
        <v>0</v>
      </c>
      <c r="AA29" s="337">
        <v>0</v>
      </c>
      <c r="AB29" s="337">
        <v>0</v>
      </c>
      <c r="AC29" s="337">
        <v>0</v>
      </c>
      <c r="AD29" s="337">
        <v>0</v>
      </c>
      <c r="AE29" s="338">
        <f>SUM(Z29:AD29)</f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18">
        <v>28</v>
      </c>
      <c r="C30" s="150" t="s">
        <v>28</v>
      </c>
      <c r="D30" s="331">
        <f>SUM(M30+S30+Y30+AE30)</f>
        <v>0</v>
      </c>
      <c r="E30" s="332"/>
      <c r="F30" s="333">
        <f>SUM(D30)/20</f>
        <v>0</v>
      </c>
      <c r="G30" s="334"/>
      <c r="H30" s="335">
        <v>0</v>
      </c>
      <c r="I30" s="335">
        <v>0</v>
      </c>
      <c r="J30" s="335">
        <v>0</v>
      </c>
      <c r="K30" s="335">
        <v>0</v>
      </c>
      <c r="L30" s="335">
        <v>0</v>
      </c>
      <c r="M30" s="336">
        <f>SUM(H30:L30)</f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6">
        <f>SUM(N30:R30)</f>
        <v>0</v>
      </c>
      <c r="T30" s="339">
        <v>0</v>
      </c>
      <c r="U30" s="335">
        <v>0</v>
      </c>
      <c r="V30" s="335">
        <v>0</v>
      </c>
      <c r="W30" s="335">
        <v>0</v>
      </c>
      <c r="X30" s="335">
        <v>0</v>
      </c>
      <c r="Y30" s="336">
        <f>SUM(T30:X30)</f>
        <v>0</v>
      </c>
      <c r="Z30" s="337">
        <v>0</v>
      </c>
      <c r="AA30" s="337">
        <v>0</v>
      </c>
      <c r="AB30" s="337">
        <v>0</v>
      </c>
      <c r="AC30" s="337">
        <v>0</v>
      </c>
      <c r="AD30" s="337">
        <v>0</v>
      </c>
      <c r="AE30" s="338">
        <f>SUM(Z30:AD30)</f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18">
        <v>29</v>
      </c>
      <c r="C31" s="319" t="s">
        <v>61</v>
      </c>
      <c r="D31" s="331">
        <f>SUM(M31+S31+Y31+AE31)</f>
        <v>0</v>
      </c>
      <c r="E31" s="332"/>
      <c r="F31" s="333">
        <f>SUM(D31)/20</f>
        <v>0</v>
      </c>
      <c r="G31" s="334"/>
      <c r="H31" s="335">
        <v>0</v>
      </c>
      <c r="I31" s="335">
        <v>0</v>
      </c>
      <c r="J31" s="335">
        <v>0</v>
      </c>
      <c r="K31" s="335">
        <v>0</v>
      </c>
      <c r="L31" s="335">
        <v>0</v>
      </c>
      <c r="M31" s="336">
        <f>SUM(H31:L31)</f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6">
        <f>SUM(N31:R31)</f>
        <v>0</v>
      </c>
      <c r="T31" s="339">
        <v>0</v>
      </c>
      <c r="U31" s="335">
        <v>0</v>
      </c>
      <c r="V31" s="335">
        <v>0</v>
      </c>
      <c r="W31" s="335">
        <v>0</v>
      </c>
      <c r="X31" s="335">
        <v>0</v>
      </c>
      <c r="Y31" s="336">
        <f>SUM(T31:X31)</f>
        <v>0</v>
      </c>
      <c r="Z31" s="340">
        <v>0</v>
      </c>
      <c r="AA31" s="340">
        <v>0</v>
      </c>
      <c r="AB31" s="340">
        <v>0</v>
      </c>
      <c r="AC31" s="340">
        <v>0</v>
      </c>
      <c r="AD31" s="340">
        <v>0</v>
      </c>
      <c r="AE31" s="338">
        <f>SUM(Z31:AD31)</f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18">
        <v>30</v>
      </c>
      <c r="C32" s="319" t="s">
        <v>3</v>
      </c>
      <c r="D32" s="331">
        <f>SUM(M32+S32+Y32+AE32)</f>
        <v>0</v>
      </c>
      <c r="E32" s="332"/>
      <c r="F32" s="333">
        <f>SUM(D32)/20</f>
        <v>0</v>
      </c>
      <c r="G32" s="334"/>
      <c r="H32" s="335">
        <v>0</v>
      </c>
      <c r="I32" s="335">
        <v>0</v>
      </c>
      <c r="J32" s="335">
        <v>0</v>
      </c>
      <c r="K32" s="335">
        <v>0</v>
      </c>
      <c r="L32" s="335">
        <v>0</v>
      </c>
      <c r="M32" s="336">
        <f>SUM(H32:L32)</f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6">
        <f>SUM(N32:R32)</f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336">
        <f>SUM(T32:X32)</f>
        <v>0</v>
      </c>
      <c r="Z32" s="340">
        <v>0</v>
      </c>
      <c r="AA32" s="340">
        <v>0</v>
      </c>
      <c r="AB32" s="340">
        <v>0</v>
      </c>
      <c r="AC32" s="340">
        <v>0</v>
      </c>
      <c r="AD32" s="340">
        <v>0</v>
      </c>
      <c r="AE32" s="338">
        <f>SUM(Z32:AD32)</f>
        <v>0</v>
      </c>
      <c r="AF32" s="17"/>
      <c r="AG32" s="133"/>
      <c r="AH32" s="133"/>
      <c r="AI32" s="133"/>
      <c r="AJ32" s="133"/>
      <c r="AK32" s="133"/>
      <c r="AL32" s="133"/>
    </row>
    <row r="33" spans="1:38" ht="19.2" thickBot="1">
      <c r="A33" s="17"/>
      <c r="B33" s="320">
        <v>31</v>
      </c>
      <c r="C33" s="321" t="s">
        <v>42</v>
      </c>
      <c r="D33" s="341">
        <f>SUM(M33+S33+Y33+AE33)</f>
        <v>0</v>
      </c>
      <c r="E33" s="342"/>
      <c r="F33" s="343">
        <f>SUM(D33)/20</f>
        <v>0</v>
      </c>
      <c r="G33" s="344"/>
      <c r="H33" s="345">
        <v>0</v>
      </c>
      <c r="I33" s="345">
        <v>0</v>
      </c>
      <c r="J33" s="345">
        <v>0</v>
      </c>
      <c r="K33" s="345">
        <v>0</v>
      </c>
      <c r="L33" s="345">
        <v>0</v>
      </c>
      <c r="M33" s="346">
        <f>SUM(H33:L33)</f>
        <v>0</v>
      </c>
      <c r="N33" s="345">
        <v>0</v>
      </c>
      <c r="O33" s="345">
        <v>0</v>
      </c>
      <c r="P33" s="345">
        <v>0</v>
      </c>
      <c r="Q33" s="345">
        <v>0</v>
      </c>
      <c r="R33" s="345">
        <v>0</v>
      </c>
      <c r="S33" s="346">
        <f>SUM(N33:R33)</f>
        <v>0</v>
      </c>
      <c r="T33" s="345">
        <v>0</v>
      </c>
      <c r="U33" s="345">
        <v>0</v>
      </c>
      <c r="V33" s="345">
        <v>0</v>
      </c>
      <c r="W33" s="345">
        <v>0</v>
      </c>
      <c r="X33" s="345">
        <v>0</v>
      </c>
      <c r="Y33" s="346">
        <f>SUM(T33:X33)</f>
        <v>0</v>
      </c>
      <c r="Z33" s="347">
        <v>0</v>
      </c>
      <c r="AA33" s="347">
        <v>0</v>
      </c>
      <c r="AB33" s="347">
        <v>0</v>
      </c>
      <c r="AC33" s="347">
        <v>0</v>
      </c>
      <c r="AD33" s="347">
        <v>0</v>
      </c>
      <c r="AE33" s="348">
        <f>SUM(Z33:AD33)</f>
        <v>0</v>
      </c>
      <c r="AF33" s="17"/>
      <c r="AG33" s="133"/>
      <c r="AH33" s="133"/>
      <c r="AI33" s="133"/>
      <c r="AJ33" s="133"/>
      <c r="AK33" s="133"/>
      <c r="AL33" s="133"/>
    </row>
    <row r="34" spans="1:38" ht="18.600000000000001">
      <c r="A34" s="17"/>
      <c r="B34" s="21"/>
      <c r="C34" s="75"/>
      <c r="D34" s="62"/>
      <c r="E34" s="23"/>
      <c r="F34" s="77"/>
      <c r="G34" s="24"/>
      <c r="H34" s="76"/>
      <c r="I34" s="76"/>
      <c r="J34" s="76"/>
      <c r="K34" s="76"/>
      <c r="L34" s="76"/>
      <c r="M34" s="62"/>
      <c r="N34" s="76"/>
      <c r="O34" s="76"/>
      <c r="P34" s="76"/>
      <c r="Q34" s="76"/>
      <c r="R34" s="76"/>
      <c r="S34" s="62"/>
      <c r="T34" s="26"/>
      <c r="U34" s="26"/>
      <c r="V34" s="26"/>
      <c r="W34" s="26"/>
      <c r="X34" s="76"/>
      <c r="Y34" s="62"/>
      <c r="Z34" s="17"/>
      <c r="AA34" s="17"/>
      <c r="AB34" s="17"/>
      <c r="AC34" s="17"/>
      <c r="AD34" s="17"/>
      <c r="AE34" s="17"/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S33" sqref="S33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376" t="s">
        <v>67</v>
      </c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62</v>
      </c>
      <c r="H2" s="110"/>
      <c r="I2" s="367" t="s">
        <v>18</v>
      </c>
      <c r="J2" s="368"/>
      <c r="K2" s="369" t="s">
        <v>68</v>
      </c>
      <c r="L2" s="568"/>
      <c r="M2" s="491" t="s">
        <v>73</v>
      </c>
      <c r="N2" s="492"/>
      <c r="O2" s="493"/>
      <c r="P2" s="497" t="s">
        <v>69</v>
      </c>
      <c r="Q2" s="498"/>
      <c r="R2" s="88"/>
      <c r="S2" s="242" t="s">
        <v>78</v>
      </c>
      <c r="T2" s="243"/>
      <c r="U2" s="244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383">
        <v>143</v>
      </c>
      <c r="J3" s="384">
        <v>143</v>
      </c>
      <c r="K3" s="372">
        <v>135.49047619047619</v>
      </c>
      <c r="L3" s="373">
        <v>135.49047619047619</v>
      </c>
      <c r="M3" s="488">
        <v>1455</v>
      </c>
      <c r="N3" s="489">
        <v>1455</v>
      </c>
      <c r="O3" s="490">
        <v>1455</v>
      </c>
      <c r="P3" s="486">
        <v>0</v>
      </c>
      <c r="Q3" s="487">
        <v>0</v>
      </c>
      <c r="R3" s="45"/>
      <c r="S3" s="245" t="s">
        <v>77</v>
      </c>
      <c r="T3" s="246"/>
      <c r="U3" s="24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30</v>
      </c>
      <c r="H4" s="6"/>
      <c r="I4" s="385">
        <v>131</v>
      </c>
      <c r="J4" s="386">
        <v>131</v>
      </c>
      <c r="K4" s="374">
        <v>136.18235294117648</v>
      </c>
      <c r="L4" s="494">
        <v>136.18235294117648</v>
      </c>
      <c r="M4" s="499">
        <v>1455</v>
      </c>
      <c r="N4" s="499">
        <v>1455</v>
      </c>
      <c r="O4" s="499">
        <v>1455</v>
      </c>
      <c r="P4" s="495">
        <v>4</v>
      </c>
      <c r="Q4" s="496">
        <v>4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26</v>
      </c>
      <c r="H5" s="6"/>
      <c r="I5" s="385">
        <v>125</v>
      </c>
      <c r="J5" s="386">
        <v>125</v>
      </c>
      <c r="K5" s="374">
        <v>135.66499999999999</v>
      </c>
      <c r="L5" s="494">
        <v>135.66499999999999</v>
      </c>
      <c r="M5" s="500">
        <v>1447</v>
      </c>
      <c r="N5" s="500">
        <v>1447</v>
      </c>
      <c r="O5" s="500">
        <v>1447</v>
      </c>
      <c r="P5" s="495">
        <v>1</v>
      </c>
      <c r="Q5" s="496">
        <v>1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385">
        <v>106</v>
      </c>
      <c r="J6" s="386">
        <v>106</v>
      </c>
      <c r="K6" s="374">
        <v>132.05238095238096</v>
      </c>
      <c r="L6" s="494">
        <v>132.05238095238096</v>
      </c>
      <c r="M6" s="499">
        <v>1439</v>
      </c>
      <c r="N6" s="499">
        <v>1439</v>
      </c>
      <c r="O6" s="499">
        <v>1439</v>
      </c>
      <c r="P6" s="495">
        <v>0</v>
      </c>
      <c r="Q6" s="496">
        <v>0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387">
        <v>81</v>
      </c>
      <c r="J7" s="388">
        <v>81</v>
      </c>
      <c r="K7" s="374">
        <v>130.8578947368421</v>
      </c>
      <c r="L7" s="494">
        <v>130.8578947368421</v>
      </c>
      <c r="M7" s="499">
        <v>1441</v>
      </c>
      <c r="N7" s="499">
        <v>1441</v>
      </c>
      <c r="O7" s="499">
        <v>1441</v>
      </c>
      <c r="P7" s="495">
        <v>2</v>
      </c>
      <c r="Q7" s="496">
        <v>2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59</v>
      </c>
      <c r="H8" s="7"/>
      <c r="I8" s="385">
        <v>70</v>
      </c>
      <c r="J8" s="386">
        <v>70</v>
      </c>
      <c r="K8" s="374">
        <v>134.88823529411764</v>
      </c>
      <c r="L8" s="494">
        <v>134.88823529411764</v>
      </c>
      <c r="M8" s="499">
        <v>1482</v>
      </c>
      <c r="N8" s="499">
        <v>1482</v>
      </c>
      <c r="O8" s="499">
        <v>1482</v>
      </c>
      <c r="P8" s="495">
        <v>4</v>
      </c>
      <c r="Q8" s="496">
        <v>4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31</v>
      </c>
      <c r="H9" s="6"/>
      <c r="I9" s="385">
        <v>64</v>
      </c>
      <c r="J9" s="386">
        <v>64</v>
      </c>
      <c r="K9" s="374">
        <v>135.3125</v>
      </c>
      <c r="L9" s="494">
        <v>135.3125</v>
      </c>
      <c r="M9" s="499">
        <v>1458</v>
      </c>
      <c r="N9" s="499">
        <v>1458</v>
      </c>
      <c r="O9" s="499">
        <v>1458</v>
      </c>
      <c r="P9" s="495" t="s">
        <v>76</v>
      </c>
      <c r="Q9" s="496" t="s">
        <v>76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60</v>
      </c>
      <c r="H10" s="8"/>
      <c r="I10" s="389">
        <v>0</v>
      </c>
      <c r="J10" s="390">
        <v>0</v>
      </c>
      <c r="K10" s="409">
        <v>0</v>
      </c>
      <c r="L10" s="501">
        <v>0</v>
      </c>
      <c r="M10" s="506">
        <v>1471</v>
      </c>
      <c r="N10" s="506">
        <v>1471</v>
      </c>
      <c r="O10" s="506">
        <v>1471</v>
      </c>
      <c r="P10" s="502" t="s">
        <v>76</v>
      </c>
      <c r="Q10" s="503" t="s">
        <v>76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450"/>
      <c r="J11" s="450"/>
      <c r="K11" s="504"/>
      <c r="L11" s="504"/>
      <c r="M11" s="507"/>
      <c r="N11" s="507"/>
      <c r="O11" s="507"/>
      <c r="P11" s="505"/>
      <c r="Q11" s="505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377"/>
      <c r="H12" s="377"/>
      <c r="I12" s="87"/>
      <c r="J12" s="25"/>
      <c r="K12" s="25"/>
      <c r="L12" s="25"/>
      <c r="M12" s="400"/>
      <c r="N12" s="400"/>
      <c r="O12" s="25"/>
      <c r="P12" s="401"/>
      <c r="Q12" s="401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2" t="s">
        <v>0</v>
      </c>
      <c r="H13" s="153"/>
      <c r="I13" s="367" t="s">
        <v>18</v>
      </c>
      <c r="J13" s="368"/>
      <c r="K13" s="369" t="s">
        <v>68</v>
      </c>
      <c r="L13" s="370"/>
      <c r="M13" s="491" t="s">
        <v>73</v>
      </c>
      <c r="N13" s="492"/>
      <c r="O13" s="493"/>
      <c r="P13" s="497" t="s">
        <v>69</v>
      </c>
      <c r="Q13" s="498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64</v>
      </c>
      <c r="H14" s="121"/>
      <c r="I14" s="423">
        <v>153</v>
      </c>
      <c r="J14" s="424">
        <v>153</v>
      </c>
      <c r="K14" s="533">
        <v>128.285</v>
      </c>
      <c r="L14" s="534">
        <v>128.285</v>
      </c>
      <c r="M14" s="535">
        <v>1339</v>
      </c>
      <c r="N14" s="536">
        <v>1339</v>
      </c>
      <c r="O14" s="537">
        <v>1339</v>
      </c>
      <c r="P14" s="508">
        <v>1</v>
      </c>
      <c r="Q14" s="509">
        <v>1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74</v>
      </c>
      <c r="H15" s="6"/>
      <c r="I15" s="385">
        <v>152</v>
      </c>
      <c r="J15" s="385">
        <v>152</v>
      </c>
      <c r="K15" s="513">
        <v>118.33529411764705</v>
      </c>
      <c r="L15" s="513">
        <v>118.33529411764705</v>
      </c>
      <c r="M15" s="512">
        <v>1297</v>
      </c>
      <c r="N15" s="512">
        <v>1297</v>
      </c>
      <c r="O15" s="512">
        <v>1297</v>
      </c>
      <c r="P15" s="510">
        <v>4</v>
      </c>
      <c r="Q15" s="511">
        <v>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13</v>
      </c>
      <c r="H16" s="6"/>
      <c r="I16" s="385">
        <v>146</v>
      </c>
      <c r="J16" s="385">
        <v>146</v>
      </c>
      <c r="K16" s="513">
        <v>124.53809523809524</v>
      </c>
      <c r="L16" s="513">
        <v>124.53809523809524</v>
      </c>
      <c r="M16" s="512">
        <v>1393</v>
      </c>
      <c r="N16" s="512">
        <v>1393</v>
      </c>
      <c r="O16" s="512">
        <v>1393</v>
      </c>
      <c r="P16" s="510">
        <v>0</v>
      </c>
      <c r="Q16" s="511">
        <v>0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385">
        <v>135</v>
      </c>
      <c r="J17" s="385">
        <v>135</v>
      </c>
      <c r="K17" s="513">
        <v>127.72105263157894</v>
      </c>
      <c r="L17" s="513">
        <v>127.72105263157894</v>
      </c>
      <c r="M17" s="512">
        <v>1437</v>
      </c>
      <c r="N17" s="512">
        <v>1437</v>
      </c>
      <c r="O17" s="512">
        <v>1437</v>
      </c>
      <c r="P17" s="510">
        <v>2</v>
      </c>
      <c r="Q17" s="511">
        <v>2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33</v>
      </c>
      <c r="H18" s="6"/>
      <c r="I18" s="387">
        <v>118</v>
      </c>
      <c r="J18" s="387">
        <v>118</v>
      </c>
      <c r="K18" s="513">
        <v>121.37894736842105</v>
      </c>
      <c r="L18" s="513">
        <v>121.37894736842105</v>
      </c>
      <c r="M18" s="512">
        <v>1361</v>
      </c>
      <c r="N18" s="512">
        <v>1361</v>
      </c>
      <c r="O18" s="512">
        <v>1361</v>
      </c>
      <c r="P18" s="510">
        <v>2</v>
      </c>
      <c r="Q18" s="511">
        <v>2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32</v>
      </c>
      <c r="H19" s="6"/>
      <c r="I19" s="387">
        <v>91</v>
      </c>
      <c r="J19" s="387">
        <v>91</v>
      </c>
      <c r="K19" s="513">
        <v>117.58571428571429</v>
      </c>
      <c r="L19" s="513">
        <v>117.58571428571429</v>
      </c>
      <c r="M19" s="512">
        <v>1413</v>
      </c>
      <c r="N19" s="512">
        <v>1413</v>
      </c>
      <c r="O19" s="512">
        <v>1413</v>
      </c>
      <c r="P19" s="510">
        <v>0</v>
      </c>
      <c r="Q19" s="511">
        <v>0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25</v>
      </c>
      <c r="H20" s="6"/>
      <c r="I20" s="385">
        <v>83</v>
      </c>
      <c r="J20" s="385">
        <v>83</v>
      </c>
      <c r="K20" s="513">
        <v>128.89411764705883</v>
      </c>
      <c r="L20" s="513">
        <v>128.89411764705883</v>
      </c>
      <c r="M20" s="512">
        <v>1409</v>
      </c>
      <c r="N20" s="512">
        <v>1409</v>
      </c>
      <c r="O20" s="512">
        <v>1409</v>
      </c>
      <c r="P20" s="510">
        <v>4</v>
      </c>
      <c r="Q20" s="511">
        <v>4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44</v>
      </c>
      <c r="H21" s="16"/>
      <c r="I21" s="528">
        <v>72</v>
      </c>
      <c r="J21" s="528">
        <v>72</v>
      </c>
      <c r="K21" s="532">
        <v>124.73157894736842</v>
      </c>
      <c r="L21" s="532">
        <v>124.73157894736842</v>
      </c>
      <c r="M21" s="531">
        <v>1426</v>
      </c>
      <c r="N21" s="531">
        <v>1426</v>
      </c>
      <c r="O21" s="531">
        <v>1426</v>
      </c>
      <c r="P21" s="529">
        <v>2</v>
      </c>
      <c r="Q21" s="530">
        <v>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73" t="s">
        <v>61</v>
      </c>
      <c r="H22" s="274"/>
      <c r="I22" s="514">
        <v>0</v>
      </c>
      <c r="J22" s="515">
        <v>0</v>
      </c>
      <c r="K22" s="523">
        <v>0</v>
      </c>
      <c r="L22" s="524">
        <v>0</v>
      </c>
      <c r="M22" s="520">
        <v>1344</v>
      </c>
      <c r="N22" s="521">
        <v>1344</v>
      </c>
      <c r="O22" s="522">
        <v>1344</v>
      </c>
      <c r="P22" s="516" t="s">
        <v>76</v>
      </c>
      <c r="Q22" s="517" t="s">
        <v>76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17"/>
      <c r="F24" s="26"/>
      <c r="G24" s="283" t="s">
        <v>7</v>
      </c>
      <c r="H24" s="284"/>
      <c r="I24" s="435" t="s">
        <v>18</v>
      </c>
      <c r="J24" s="436"/>
      <c r="K24" s="437" t="s">
        <v>68</v>
      </c>
      <c r="L24" s="438"/>
      <c r="M24" s="525" t="s">
        <v>73</v>
      </c>
      <c r="N24" s="526"/>
      <c r="O24" s="527"/>
      <c r="P24" s="518" t="s">
        <v>69</v>
      </c>
      <c r="Q24" s="519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65</v>
      </c>
      <c r="H25" s="122"/>
      <c r="I25" s="446">
        <v>165</v>
      </c>
      <c r="J25" s="384">
        <v>165</v>
      </c>
      <c r="K25" s="533">
        <v>109.095</v>
      </c>
      <c r="L25" s="534">
        <v>109.095</v>
      </c>
      <c r="M25" s="535">
        <v>1174</v>
      </c>
      <c r="N25" s="536">
        <v>1174</v>
      </c>
      <c r="O25" s="537">
        <v>1174</v>
      </c>
      <c r="P25" s="486">
        <v>1</v>
      </c>
      <c r="Q25" s="487">
        <v>1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36</v>
      </c>
      <c r="H26" s="6"/>
      <c r="I26" s="385">
        <v>151</v>
      </c>
      <c r="J26" s="385">
        <v>151</v>
      </c>
      <c r="K26" s="513">
        <v>99.804761904761904</v>
      </c>
      <c r="L26" s="513">
        <v>99.804761904761904</v>
      </c>
      <c r="M26" s="512">
        <v>1061</v>
      </c>
      <c r="N26" s="512">
        <v>1061</v>
      </c>
      <c r="O26" s="512">
        <v>1061</v>
      </c>
      <c r="P26" s="495">
        <v>0</v>
      </c>
      <c r="Q26" s="496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75</v>
      </c>
      <c r="H27" s="6"/>
      <c r="I27" s="385">
        <v>114</v>
      </c>
      <c r="J27" s="385">
        <v>114</v>
      </c>
      <c r="K27" s="513">
        <v>100.00714285714285</v>
      </c>
      <c r="L27" s="513">
        <v>100.00714285714285</v>
      </c>
      <c r="M27" s="512">
        <v>1100</v>
      </c>
      <c r="N27" s="512">
        <v>1100</v>
      </c>
      <c r="O27" s="512">
        <v>1100</v>
      </c>
      <c r="P27" s="495">
        <v>7</v>
      </c>
      <c r="Q27" s="496">
        <v>7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38</v>
      </c>
      <c r="H28" s="6"/>
      <c r="I28" s="385">
        <v>112</v>
      </c>
      <c r="J28" s="385">
        <v>112</v>
      </c>
      <c r="K28" s="513">
        <v>104.79047619047618</v>
      </c>
      <c r="L28" s="513">
        <v>104.79047619047618</v>
      </c>
      <c r="M28" s="512">
        <v>1302</v>
      </c>
      <c r="N28" s="512">
        <v>1302</v>
      </c>
      <c r="O28" s="512">
        <v>1302</v>
      </c>
      <c r="P28" s="495">
        <v>0</v>
      </c>
      <c r="Q28" s="496">
        <v>0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45</v>
      </c>
      <c r="H29" s="6"/>
      <c r="I29" s="385">
        <v>104</v>
      </c>
      <c r="J29" s="385">
        <v>104</v>
      </c>
      <c r="K29" s="513">
        <v>113.79047619047618</v>
      </c>
      <c r="L29" s="513">
        <v>113.79047619047618</v>
      </c>
      <c r="M29" s="540">
        <v>1337</v>
      </c>
      <c r="N29" s="540">
        <v>1337</v>
      </c>
      <c r="O29" s="540">
        <v>1337</v>
      </c>
      <c r="P29" s="495">
        <v>0</v>
      </c>
      <c r="Q29" s="496">
        <v>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39</v>
      </c>
      <c r="H30" s="16"/>
      <c r="I30" s="528">
        <v>99</v>
      </c>
      <c r="J30" s="528">
        <v>99</v>
      </c>
      <c r="K30" s="532">
        <v>94.885714285714286</v>
      </c>
      <c r="L30" s="532">
        <v>94.885714285714286</v>
      </c>
      <c r="M30" s="543">
        <v>1274</v>
      </c>
      <c r="N30" s="543">
        <v>1274</v>
      </c>
      <c r="O30" s="543">
        <v>1274</v>
      </c>
      <c r="P30" s="541">
        <v>0</v>
      </c>
      <c r="Q30" s="542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38">
        <v>90</v>
      </c>
      <c r="J31" s="538">
        <v>90</v>
      </c>
      <c r="K31" s="513">
        <v>113.22380952380952</v>
      </c>
      <c r="L31" s="513">
        <v>113.22380952380952</v>
      </c>
      <c r="M31" s="540">
        <v>1405</v>
      </c>
      <c r="N31" s="540">
        <v>1405</v>
      </c>
      <c r="O31" s="540">
        <v>1405</v>
      </c>
      <c r="P31" s="510">
        <v>0</v>
      </c>
      <c r="Q31" s="511">
        <v>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41</v>
      </c>
      <c r="H32" s="6"/>
      <c r="I32" s="462">
        <v>64</v>
      </c>
      <c r="J32" s="462">
        <v>64</v>
      </c>
      <c r="K32" s="539">
        <v>97.453846153846158</v>
      </c>
      <c r="L32" s="539">
        <v>97.453846153846158</v>
      </c>
      <c r="M32" s="540">
        <v>1242</v>
      </c>
      <c r="N32" s="540">
        <v>1242</v>
      </c>
      <c r="O32" s="540">
        <v>1242</v>
      </c>
      <c r="P32" s="510">
        <v>8</v>
      </c>
      <c r="Q32" s="511">
        <v>8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49</v>
      </c>
      <c r="H33" s="105"/>
      <c r="I33" s="464">
        <v>36</v>
      </c>
      <c r="J33" s="464">
        <v>36</v>
      </c>
      <c r="K33" s="557">
        <v>101.60952380952381</v>
      </c>
      <c r="L33" s="557">
        <v>101.60952380952381</v>
      </c>
      <c r="M33" s="558">
        <v>1284</v>
      </c>
      <c r="N33" s="558">
        <v>1284</v>
      </c>
      <c r="O33" s="558">
        <v>1284</v>
      </c>
      <c r="P33" s="554">
        <v>0</v>
      </c>
      <c r="Q33" s="555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40</v>
      </c>
      <c r="H34" s="105"/>
      <c r="I34" s="454">
        <v>28</v>
      </c>
      <c r="J34" s="561">
        <v>28</v>
      </c>
      <c r="K34" s="562">
        <v>107.32</v>
      </c>
      <c r="L34" s="563">
        <v>107.32</v>
      </c>
      <c r="M34" s="564">
        <v>1361</v>
      </c>
      <c r="N34" s="565">
        <v>1361</v>
      </c>
      <c r="O34" s="566">
        <v>1361</v>
      </c>
      <c r="P34" s="554" t="s">
        <v>76</v>
      </c>
      <c r="Q34" s="555" t="s">
        <v>76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39" t="s">
        <v>63</v>
      </c>
      <c r="H35" s="240"/>
      <c r="I35" s="556">
        <v>23</v>
      </c>
      <c r="J35" s="556">
        <v>23</v>
      </c>
      <c r="K35" s="559">
        <v>106.94</v>
      </c>
      <c r="L35" s="559">
        <v>106.94</v>
      </c>
      <c r="M35" s="560">
        <v>1337</v>
      </c>
      <c r="N35" s="560">
        <v>1337</v>
      </c>
      <c r="O35" s="560">
        <v>1337</v>
      </c>
      <c r="P35" s="554" t="s">
        <v>76</v>
      </c>
      <c r="Q35" s="555" t="s">
        <v>76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9" t="s">
        <v>3</v>
      </c>
      <c r="H36" s="286"/>
      <c r="I36" s="544">
        <v>14</v>
      </c>
      <c r="J36" s="545">
        <v>14</v>
      </c>
      <c r="K36" s="551">
        <v>105.02857142857142</v>
      </c>
      <c r="L36" s="552">
        <v>105.02857142857142</v>
      </c>
      <c r="M36" s="570">
        <v>1434</v>
      </c>
      <c r="N36" s="571">
        <v>1434</v>
      </c>
      <c r="O36" s="572">
        <v>1434</v>
      </c>
      <c r="P36" s="546" t="s">
        <v>76</v>
      </c>
      <c r="Q36" s="547" t="s">
        <v>76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17"/>
      <c r="F37" s="39">
        <v>13</v>
      </c>
      <c r="G37" s="287" t="s">
        <v>42</v>
      </c>
      <c r="H37" s="288"/>
      <c r="I37" s="548">
        <v>0</v>
      </c>
      <c r="J37" s="548">
        <v>0</v>
      </c>
      <c r="K37" s="553">
        <v>0</v>
      </c>
      <c r="L37" s="553">
        <v>0</v>
      </c>
      <c r="M37" s="573">
        <v>1204</v>
      </c>
      <c r="N37" s="573">
        <v>1204</v>
      </c>
      <c r="O37" s="573">
        <v>1204</v>
      </c>
      <c r="P37" s="549" t="s">
        <v>76</v>
      </c>
      <c r="Q37" s="550" t="s">
        <v>76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17"/>
      <c r="F38" s="39"/>
      <c r="G38" s="62"/>
      <c r="H38" s="23"/>
      <c r="I38" s="450"/>
      <c r="J38" s="450"/>
      <c r="K38" s="567"/>
      <c r="L38" s="567"/>
      <c r="M38" s="574"/>
      <c r="N38" s="574"/>
      <c r="O38" s="574"/>
      <c r="P38" s="505"/>
      <c r="Q38" s="505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450"/>
      <c r="J39" s="450"/>
      <c r="K39" s="567"/>
      <c r="L39" s="567"/>
      <c r="M39" s="574"/>
      <c r="N39" s="574"/>
      <c r="O39" s="574"/>
      <c r="P39" s="505"/>
      <c r="Q39" s="505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450"/>
      <c r="J40" s="450"/>
      <c r="K40" s="567"/>
      <c r="L40" s="567"/>
      <c r="M40" s="574"/>
      <c r="N40" s="574"/>
      <c r="O40" s="574"/>
      <c r="P40" s="505"/>
      <c r="Q40" s="505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450"/>
      <c r="J41" s="450"/>
      <c r="K41" s="567"/>
      <c r="L41" s="567"/>
      <c r="M41" s="574"/>
      <c r="N41" s="574"/>
      <c r="O41" s="574"/>
      <c r="P41" s="505"/>
      <c r="Q41" s="505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451"/>
      <c r="J42" s="451"/>
      <c r="K42" s="567"/>
      <c r="L42" s="567"/>
      <c r="M42" s="574"/>
      <c r="N42" s="574"/>
      <c r="O42" s="574"/>
      <c r="P42" s="505"/>
      <c r="Q42" s="505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450"/>
      <c r="J43" s="450"/>
      <c r="K43" s="567"/>
      <c r="L43" s="567"/>
      <c r="M43" s="574"/>
      <c r="N43" s="574"/>
      <c r="O43" s="574"/>
      <c r="P43" s="505"/>
      <c r="Q43" s="505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450"/>
      <c r="J44" s="450"/>
      <c r="K44" s="567"/>
      <c r="L44" s="567"/>
      <c r="M44" s="569"/>
      <c r="N44" s="569"/>
      <c r="O44" s="569"/>
      <c r="P44" s="505"/>
      <c r="Q44" s="505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450"/>
      <c r="J45" s="450"/>
      <c r="K45" s="567"/>
      <c r="L45" s="567"/>
      <c r="M45" s="569"/>
      <c r="N45" s="569"/>
      <c r="O45" s="569"/>
      <c r="P45" s="505"/>
      <c r="Q45" s="505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451"/>
      <c r="J46" s="451"/>
      <c r="K46" s="567"/>
      <c r="L46" s="567"/>
      <c r="M46" s="569"/>
      <c r="N46" s="569"/>
      <c r="O46" s="569"/>
      <c r="P46" s="505"/>
      <c r="Q46" s="505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R14" sqref="R14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8" t="s">
        <v>57</v>
      </c>
      <c r="G1" s="367" t="s">
        <v>12</v>
      </c>
      <c r="H1" s="368"/>
      <c r="I1" s="111"/>
      <c r="J1" s="369" t="s">
        <v>58</v>
      </c>
      <c r="K1" s="370"/>
      <c r="L1" s="370"/>
      <c r="M1" s="371"/>
      <c r="N1" s="367" t="s">
        <v>12</v>
      </c>
      <c r="O1" s="368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75" t="s">
        <v>30</v>
      </c>
      <c r="G2" s="585">
        <v>136.18235294117648</v>
      </c>
      <c r="H2" s="585">
        <v>136.18235294117648</v>
      </c>
      <c r="I2" s="223">
        <v>1</v>
      </c>
      <c r="J2" s="588" t="s">
        <v>26</v>
      </c>
      <c r="K2" s="589" t="s">
        <v>26</v>
      </c>
      <c r="L2" s="589" t="s">
        <v>26</v>
      </c>
      <c r="M2" s="590" t="s">
        <v>26</v>
      </c>
      <c r="N2" s="586">
        <v>135.66499999999999</v>
      </c>
      <c r="O2" s="587">
        <v>135.66499999999999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76" t="s">
        <v>28</v>
      </c>
      <c r="G3" s="575">
        <v>130.8578947368421</v>
      </c>
      <c r="H3" s="575">
        <v>130.8578947368421</v>
      </c>
      <c r="I3" s="224">
        <v>2</v>
      </c>
      <c r="J3" s="578" t="s">
        <v>27</v>
      </c>
      <c r="K3" s="579" t="s">
        <v>27</v>
      </c>
      <c r="L3" s="579" t="s">
        <v>27</v>
      </c>
      <c r="M3" s="580" t="s">
        <v>27</v>
      </c>
      <c r="N3" s="576">
        <v>135.49047619047619</v>
      </c>
      <c r="O3" s="577">
        <v>135.49047619047619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76" t="s">
        <v>25</v>
      </c>
      <c r="G4" s="575">
        <v>128.89411764705883</v>
      </c>
      <c r="H4" s="575">
        <v>128.89411764705883</v>
      </c>
      <c r="I4" s="224">
        <v>3</v>
      </c>
      <c r="J4" s="578" t="s">
        <v>31</v>
      </c>
      <c r="K4" s="579" t="s">
        <v>31</v>
      </c>
      <c r="L4" s="579" t="s">
        <v>31</v>
      </c>
      <c r="M4" s="580" t="s">
        <v>31</v>
      </c>
      <c r="N4" s="576">
        <v>135.3125</v>
      </c>
      <c r="O4" s="577">
        <v>135.3125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76" t="s">
        <v>47</v>
      </c>
      <c r="G5" s="575">
        <v>127.72105263157894</v>
      </c>
      <c r="H5" s="575">
        <v>127.72105263157894</v>
      </c>
      <c r="I5" s="224">
        <v>4</v>
      </c>
      <c r="J5" s="578" t="s">
        <v>59</v>
      </c>
      <c r="K5" s="579" t="s">
        <v>59</v>
      </c>
      <c r="L5" s="579" t="s">
        <v>59</v>
      </c>
      <c r="M5" s="580" t="s">
        <v>59</v>
      </c>
      <c r="N5" s="576">
        <v>134.88823529411764</v>
      </c>
      <c r="O5" s="577">
        <v>134.88823529411764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76" t="s">
        <v>44</v>
      </c>
      <c r="G6" s="581">
        <v>124.73157894736842</v>
      </c>
      <c r="H6" s="581">
        <v>124.73157894736842</v>
      </c>
      <c r="I6" s="224">
        <v>5</v>
      </c>
      <c r="J6" s="582" t="s">
        <v>46</v>
      </c>
      <c r="K6" s="583" t="s">
        <v>46</v>
      </c>
      <c r="L6" s="583" t="s">
        <v>46</v>
      </c>
      <c r="M6" s="584" t="s">
        <v>46</v>
      </c>
      <c r="N6" s="576">
        <v>132.05238095238096</v>
      </c>
      <c r="O6" s="577">
        <v>132.05238095238096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77" t="s">
        <v>74</v>
      </c>
      <c r="G7" s="575">
        <v>118.33529411764705</v>
      </c>
      <c r="H7" s="575">
        <v>118.33529411764705</v>
      </c>
      <c r="I7" s="224">
        <v>6</v>
      </c>
      <c r="J7" s="578" t="s">
        <v>64</v>
      </c>
      <c r="K7" s="579" t="s">
        <v>64</v>
      </c>
      <c r="L7" s="579" t="s">
        <v>64</v>
      </c>
      <c r="M7" s="580" t="s">
        <v>64</v>
      </c>
      <c r="N7" s="576">
        <v>128.285</v>
      </c>
      <c r="O7" s="577">
        <v>128.285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76" t="s">
        <v>37</v>
      </c>
      <c r="G8" s="575">
        <v>113.79047619047618</v>
      </c>
      <c r="H8" s="575">
        <v>113.79047619047618</v>
      </c>
      <c r="I8" s="224">
        <v>7</v>
      </c>
      <c r="J8" s="578" t="s">
        <v>13</v>
      </c>
      <c r="K8" s="579" t="s">
        <v>13</v>
      </c>
      <c r="L8" s="579" t="s">
        <v>13</v>
      </c>
      <c r="M8" s="580" t="s">
        <v>13</v>
      </c>
      <c r="N8" s="576">
        <v>124.53809523809524</v>
      </c>
      <c r="O8" s="577">
        <v>124.53809523809524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76" t="s">
        <v>65</v>
      </c>
      <c r="G9" s="575">
        <v>109.095</v>
      </c>
      <c r="H9" s="575">
        <v>109.095</v>
      </c>
      <c r="I9" s="224">
        <v>8</v>
      </c>
      <c r="J9" s="595" t="s">
        <v>33</v>
      </c>
      <c r="K9" s="596" t="s">
        <v>33</v>
      </c>
      <c r="L9" s="596" t="s">
        <v>33</v>
      </c>
      <c r="M9" s="597" t="s">
        <v>33</v>
      </c>
      <c r="N9" s="591">
        <v>121.37894736842105</v>
      </c>
      <c r="O9" s="592">
        <v>121.37894736842105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276" t="s">
        <v>40</v>
      </c>
      <c r="G10" s="575">
        <v>107.32</v>
      </c>
      <c r="H10" s="575">
        <v>107.32</v>
      </c>
      <c r="I10" s="224">
        <v>9</v>
      </c>
      <c r="J10" s="578" t="s">
        <v>32</v>
      </c>
      <c r="K10" s="579" t="s">
        <v>32</v>
      </c>
      <c r="L10" s="579" t="s">
        <v>32</v>
      </c>
      <c r="M10" s="580" t="s">
        <v>32</v>
      </c>
      <c r="N10" s="593">
        <v>117.58571428571429</v>
      </c>
      <c r="O10" s="594">
        <v>117.58571428571429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76" t="s">
        <v>38</v>
      </c>
      <c r="G11" s="606">
        <v>104.79047619047618</v>
      </c>
      <c r="H11" s="606">
        <v>104.79047619047618</v>
      </c>
      <c r="I11" s="224">
        <v>10</v>
      </c>
      <c r="J11" s="578" t="s">
        <v>2</v>
      </c>
      <c r="K11" s="579" t="s">
        <v>2</v>
      </c>
      <c r="L11" s="579" t="s">
        <v>2</v>
      </c>
      <c r="M11" s="580" t="s">
        <v>2</v>
      </c>
      <c r="N11" s="598">
        <v>113.22380952380952</v>
      </c>
      <c r="O11" s="599">
        <v>113.22380952380952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76" t="s">
        <v>49</v>
      </c>
      <c r="G12" s="600">
        <v>101.60952380952381</v>
      </c>
      <c r="H12" s="600">
        <v>101.60952380952381</v>
      </c>
      <c r="I12" s="224">
        <v>11</v>
      </c>
      <c r="J12" s="601" t="s">
        <v>63</v>
      </c>
      <c r="K12" s="602" t="s">
        <v>63</v>
      </c>
      <c r="L12" s="602" t="s">
        <v>63</v>
      </c>
      <c r="M12" s="603" t="s">
        <v>63</v>
      </c>
      <c r="N12" s="604">
        <v>106.94</v>
      </c>
      <c r="O12" s="605">
        <v>106.94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78" t="s">
        <v>75</v>
      </c>
      <c r="G13" s="581">
        <v>100.00714285714285</v>
      </c>
      <c r="H13" s="581">
        <v>100.00714285714285</v>
      </c>
      <c r="I13" s="224">
        <v>12</v>
      </c>
      <c r="J13" s="578" t="s">
        <v>3</v>
      </c>
      <c r="K13" s="579" t="s">
        <v>3</v>
      </c>
      <c r="L13" s="579" t="s">
        <v>3</v>
      </c>
      <c r="M13" s="580" t="s">
        <v>3</v>
      </c>
      <c r="N13" s="607">
        <v>105.02857142857142</v>
      </c>
      <c r="O13" s="608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276" t="s">
        <v>36</v>
      </c>
      <c r="G14" s="575">
        <v>99.804761904761904</v>
      </c>
      <c r="H14" s="575">
        <v>99.804761904761904</v>
      </c>
      <c r="I14" s="224">
        <v>13</v>
      </c>
      <c r="J14" s="611" t="s">
        <v>41</v>
      </c>
      <c r="K14" s="612" t="s">
        <v>41</v>
      </c>
      <c r="L14" s="612" t="s">
        <v>41</v>
      </c>
      <c r="M14" s="613" t="s">
        <v>41</v>
      </c>
      <c r="N14" s="609">
        <v>97.453846153846158</v>
      </c>
      <c r="O14" s="610">
        <v>97.453846153846158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349" t="s">
        <v>79</v>
      </c>
      <c r="G15" s="575">
        <v>83.61666666666666</v>
      </c>
      <c r="H15" s="575">
        <v>83.61666666666666</v>
      </c>
      <c r="I15" s="225">
        <v>14</v>
      </c>
      <c r="J15" s="617" t="s">
        <v>48</v>
      </c>
      <c r="K15" s="617" t="s">
        <v>48</v>
      </c>
      <c r="L15" s="617" t="s">
        <v>48</v>
      </c>
      <c r="M15" s="617" t="s">
        <v>48</v>
      </c>
      <c r="N15" s="575">
        <v>94.885714285714286</v>
      </c>
      <c r="O15" s="594">
        <v>94.885714285714286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619"/>
      <c r="G16" s="620"/>
      <c r="H16" s="620"/>
      <c r="I16" s="225">
        <v>15</v>
      </c>
      <c r="J16" s="617" t="s">
        <v>42</v>
      </c>
      <c r="K16" s="618" t="e">
        <v>#DIV/0!</v>
      </c>
      <c r="L16" s="617" t="s">
        <v>42</v>
      </c>
      <c r="M16" s="618" t="e">
        <v>#DIV/0!</v>
      </c>
      <c r="N16" s="575">
        <v>0</v>
      </c>
      <c r="O16" s="594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159"/>
      <c r="G17" s="621"/>
      <c r="H17" s="621"/>
      <c r="I17" s="225">
        <v>16</v>
      </c>
      <c r="J17" s="156" t="s">
        <v>60</v>
      </c>
      <c r="K17" s="157"/>
      <c r="L17" s="154"/>
      <c r="M17" s="155"/>
      <c r="N17" s="575">
        <v>0</v>
      </c>
      <c r="O17" s="594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160"/>
      <c r="G18" s="614"/>
      <c r="H18" s="614"/>
      <c r="I18" s="226">
        <v>17</v>
      </c>
      <c r="J18" s="161" t="s">
        <v>61</v>
      </c>
      <c r="K18" s="162"/>
      <c r="L18" s="163"/>
      <c r="M18" s="164"/>
      <c r="N18" s="615">
        <v>0</v>
      </c>
      <c r="O18" s="616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450"/>
      <c r="H19" s="450"/>
      <c r="I19" s="25"/>
      <c r="J19" s="25"/>
      <c r="K19" s="622"/>
      <c r="L19" s="622"/>
      <c r="M19" s="25"/>
      <c r="N19" s="449"/>
      <c r="O19" s="449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450"/>
      <c r="H20" s="450"/>
      <c r="I20" s="25"/>
      <c r="J20" s="25"/>
      <c r="K20" s="622"/>
      <c r="L20" s="622"/>
      <c r="M20" s="25"/>
      <c r="N20" s="449"/>
      <c r="O20" s="449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626"/>
      <c r="H21" s="626"/>
      <c r="I21" s="25"/>
      <c r="J21" s="25"/>
      <c r="K21" s="622"/>
      <c r="L21" s="622"/>
      <c r="M21" s="25"/>
      <c r="N21" s="449"/>
      <c r="O21" s="449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623"/>
      <c r="H23" s="623"/>
      <c r="I23" s="25"/>
      <c r="J23" s="624"/>
      <c r="K23" s="624"/>
      <c r="L23" s="624"/>
      <c r="M23" s="624"/>
      <c r="N23" s="625"/>
      <c r="O23" s="625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450"/>
      <c r="H24" s="450"/>
      <c r="I24" s="25"/>
      <c r="J24" s="25"/>
      <c r="K24" s="622"/>
      <c r="L24" s="622"/>
      <c r="M24" s="25"/>
      <c r="N24" s="449"/>
      <c r="O24" s="449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450"/>
      <c r="H25" s="450"/>
      <c r="I25" s="25"/>
      <c r="J25" s="25"/>
      <c r="K25" s="622"/>
      <c r="L25" s="622"/>
      <c r="M25" s="25"/>
      <c r="N25" s="449"/>
      <c r="O25" s="449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450"/>
      <c r="H26" s="450"/>
      <c r="I26" s="25"/>
      <c r="J26" s="25"/>
      <c r="K26" s="622"/>
      <c r="L26" s="622"/>
      <c r="M26" s="25"/>
      <c r="N26" s="449"/>
      <c r="O26" s="449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450"/>
      <c r="H27" s="450"/>
      <c r="I27" s="25"/>
      <c r="J27" s="25"/>
      <c r="K27" s="622"/>
      <c r="L27" s="622"/>
      <c r="M27" s="25"/>
      <c r="N27" s="449"/>
      <c r="O27" s="449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450"/>
      <c r="H28" s="450"/>
      <c r="I28" s="25"/>
      <c r="J28" s="25"/>
      <c r="K28" s="627"/>
      <c r="L28" s="627"/>
      <c r="M28" s="25"/>
      <c r="N28" s="449"/>
      <c r="O28" s="449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450"/>
      <c r="H29" s="450"/>
      <c r="I29" s="25"/>
      <c r="J29" s="25"/>
      <c r="K29" s="627"/>
      <c r="L29" s="627"/>
      <c r="M29" s="25"/>
      <c r="N29" s="449"/>
      <c r="O29" s="449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450"/>
      <c r="H30" s="450"/>
      <c r="I30" s="25"/>
      <c r="J30" s="25"/>
      <c r="K30" s="627"/>
      <c r="L30" s="627"/>
      <c r="M30" s="25"/>
      <c r="N30" s="449"/>
      <c r="O30" s="449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451"/>
      <c r="H31" s="451"/>
      <c r="I31" s="26"/>
      <c r="J31" s="26"/>
      <c r="K31" s="627"/>
      <c r="L31" s="627"/>
      <c r="M31" s="26"/>
      <c r="N31" s="449"/>
      <c r="O31" s="449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topLeftCell="B1" workbookViewId="0">
      <selection activeCell="I43" sqref="I43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3" max="13" width="9.109375" bestFit="1" customWidth="1"/>
    <col min="14" max="14" width="10.6640625" bestFit="1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29" t="s">
        <v>1</v>
      </c>
      <c r="E1" s="629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32" t="s">
        <v>14</v>
      </c>
      <c r="S1" s="633"/>
      <c r="T1" s="634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60" t="s">
        <v>62</v>
      </c>
      <c r="C2" s="261"/>
      <c r="D2" s="167">
        <v>44441</v>
      </c>
      <c r="E2" s="167">
        <v>44455</v>
      </c>
      <c r="F2" s="167">
        <v>44469</v>
      </c>
      <c r="G2" s="167">
        <v>44483</v>
      </c>
      <c r="H2" s="167">
        <v>44497</v>
      </c>
      <c r="I2" s="167">
        <v>44511</v>
      </c>
      <c r="J2" s="279">
        <v>44525</v>
      </c>
      <c r="K2" s="289">
        <v>44548</v>
      </c>
      <c r="L2" s="289">
        <v>44597</v>
      </c>
      <c r="M2" s="289">
        <v>44611</v>
      </c>
      <c r="N2" s="289">
        <v>44623</v>
      </c>
      <c r="O2" s="167"/>
      <c r="P2" s="167"/>
      <c r="Q2" s="167"/>
      <c r="R2" s="186"/>
      <c r="S2" s="262"/>
      <c r="T2" s="262"/>
      <c r="U2" s="263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30</v>
      </c>
      <c r="C3" s="122"/>
      <c r="D3" s="252">
        <v>2640</v>
      </c>
      <c r="E3" s="253">
        <v>2708</v>
      </c>
      <c r="F3" s="253">
        <v>0</v>
      </c>
      <c r="G3" s="253">
        <v>1346</v>
      </c>
      <c r="H3" s="253">
        <v>2698</v>
      </c>
      <c r="I3" s="253">
        <v>0</v>
      </c>
      <c r="J3" s="254">
        <v>2809</v>
      </c>
      <c r="K3" s="254">
        <v>2707</v>
      </c>
      <c r="L3" s="254">
        <v>2782</v>
      </c>
      <c r="M3" s="254">
        <v>2774</v>
      </c>
      <c r="N3" s="255">
        <v>2687</v>
      </c>
      <c r="O3" s="256"/>
      <c r="P3" s="256"/>
      <c r="Q3" s="256"/>
      <c r="R3" s="302"/>
      <c r="S3" s="305">
        <f>SUM(D3:R3)</f>
        <v>23151</v>
      </c>
      <c r="T3" s="171"/>
      <c r="U3" s="299">
        <f>SUM(D3:R3)/170</f>
        <v>136.18235294117648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26</v>
      </c>
      <c r="C4" s="4"/>
      <c r="D4" s="181">
        <v>2736</v>
      </c>
      <c r="E4" s="177">
        <v>2561</v>
      </c>
      <c r="F4" s="177">
        <v>2745</v>
      </c>
      <c r="G4" s="177">
        <v>0</v>
      </c>
      <c r="H4" s="177">
        <v>2721</v>
      </c>
      <c r="I4" s="177">
        <v>2639</v>
      </c>
      <c r="J4" s="176">
        <v>2694</v>
      </c>
      <c r="K4" s="176">
        <v>2781</v>
      </c>
      <c r="L4" s="176">
        <v>2754</v>
      </c>
      <c r="M4" s="176">
        <v>2697</v>
      </c>
      <c r="N4" s="179">
        <v>2805</v>
      </c>
      <c r="O4" s="180"/>
      <c r="P4" s="180"/>
      <c r="Q4" s="180"/>
      <c r="R4" s="303"/>
      <c r="S4" s="306">
        <f>SUM(D4:R4)</f>
        <v>27133</v>
      </c>
      <c r="T4" s="96"/>
      <c r="U4" s="300">
        <f>SUM(D4:R4)/200</f>
        <v>135.66499999999999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27</v>
      </c>
      <c r="C5" s="4"/>
      <c r="D5" s="181">
        <v>2668</v>
      </c>
      <c r="E5" s="177">
        <v>2697</v>
      </c>
      <c r="F5" s="177">
        <v>2752</v>
      </c>
      <c r="G5" s="177">
        <v>1310</v>
      </c>
      <c r="H5" s="177">
        <v>2707</v>
      </c>
      <c r="I5" s="177">
        <v>2630</v>
      </c>
      <c r="J5" s="176">
        <v>2757</v>
      </c>
      <c r="K5" s="176">
        <v>2779</v>
      </c>
      <c r="L5" s="176">
        <v>2765</v>
      </c>
      <c r="M5" s="176">
        <v>2681</v>
      </c>
      <c r="N5" s="179">
        <v>2707</v>
      </c>
      <c r="O5" s="180"/>
      <c r="P5" s="180"/>
      <c r="Q5" s="180"/>
      <c r="R5" s="303"/>
      <c r="S5" s="306">
        <f>SUM(D5:R5)</f>
        <v>28453</v>
      </c>
      <c r="T5" s="96"/>
      <c r="U5" s="300">
        <f>SUM(D5:R5)/210</f>
        <v>135.49047619047619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31</v>
      </c>
      <c r="C6" s="4"/>
      <c r="D6" s="181">
        <v>2661</v>
      </c>
      <c r="E6" s="177">
        <v>2587</v>
      </c>
      <c r="F6" s="177">
        <v>0</v>
      </c>
      <c r="G6" s="177">
        <v>0</v>
      </c>
      <c r="H6" s="177">
        <v>0</v>
      </c>
      <c r="I6" s="177">
        <v>0</v>
      </c>
      <c r="J6" s="176">
        <v>2836</v>
      </c>
      <c r="K6" s="176">
        <v>0</v>
      </c>
      <c r="L6" s="176">
        <v>0</v>
      </c>
      <c r="M6" s="176">
        <v>0</v>
      </c>
      <c r="N6" s="179">
        <v>2741</v>
      </c>
      <c r="O6" s="180"/>
      <c r="P6" s="180"/>
      <c r="Q6" s="180"/>
      <c r="R6" s="303"/>
      <c r="S6" s="306">
        <f>SUM(D6:R6)</f>
        <v>10825</v>
      </c>
      <c r="T6" s="96"/>
      <c r="U6" s="300">
        <f>SUM(D6:R6)/80</f>
        <v>135.3125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59</v>
      </c>
      <c r="C7" s="4"/>
      <c r="D7" s="181">
        <v>2750</v>
      </c>
      <c r="E7" s="177">
        <v>2666</v>
      </c>
      <c r="F7" s="177">
        <v>2778</v>
      </c>
      <c r="G7" s="177">
        <v>1319</v>
      </c>
      <c r="H7" s="177">
        <v>2642</v>
      </c>
      <c r="I7" s="177">
        <v>0</v>
      </c>
      <c r="J7" s="176">
        <v>0</v>
      </c>
      <c r="K7" s="176">
        <v>2712</v>
      </c>
      <c r="L7" s="176">
        <v>2645</v>
      </c>
      <c r="M7" s="176">
        <v>2676</v>
      </c>
      <c r="N7" s="179">
        <v>2743</v>
      </c>
      <c r="O7" s="180"/>
      <c r="P7" s="180"/>
      <c r="Q7" s="180"/>
      <c r="R7" s="303"/>
      <c r="S7" s="306">
        <f>SUM(D7:R7)</f>
        <v>22931</v>
      </c>
      <c r="T7" s="96"/>
      <c r="U7" s="300">
        <f>SUM(D7:R7)/170</f>
        <v>134.88823529411764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81">
        <v>2691</v>
      </c>
      <c r="E8" s="177">
        <v>2628</v>
      </c>
      <c r="F8" s="177">
        <v>2646</v>
      </c>
      <c r="G8" s="177">
        <v>1327</v>
      </c>
      <c r="H8" s="177">
        <v>2613</v>
      </c>
      <c r="I8" s="177">
        <v>2613</v>
      </c>
      <c r="J8" s="176">
        <v>2760</v>
      </c>
      <c r="K8" s="176">
        <v>2553</v>
      </c>
      <c r="L8" s="176">
        <v>2643</v>
      </c>
      <c r="M8" s="176">
        <v>2541</v>
      </c>
      <c r="N8" s="179">
        <v>2716</v>
      </c>
      <c r="O8" s="180"/>
      <c r="P8" s="180"/>
      <c r="Q8" s="180"/>
      <c r="R8" s="303"/>
      <c r="S8" s="306">
        <f>SUM(D8:R8)</f>
        <v>27731</v>
      </c>
      <c r="T8" s="96"/>
      <c r="U8" s="300">
        <f>SUM(D8:R8)/210</f>
        <v>132.05238095238096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81">
        <v>2544</v>
      </c>
      <c r="E9" s="177">
        <v>2635</v>
      </c>
      <c r="F9" s="177">
        <v>2626</v>
      </c>
      <c r="G9" s="177">
        <v>1339</v>
      </c>
      <c r="H9" s="177">
        <v>2665</v>
      </c>
      <c r="I9" s="177">
        <v>2583</v>
      </c>
      <c r="J9" s="176">
        <v>2576</v>
      </c>
      <c r="K9" s="176">
        <v>2669</v>
      </c>
      <c r="L9" s="176">
        <v>2626</v>
      </c>
      <c r="M9" s="176">
        <v>2600</v>
      </c>
      <c r="N9" s="179">
        <v>0</v>
      </c>
      <c r="O9" s="180"/>
      <c r="P9" s="180"/>
      <c r="Q9" s="180"/>
      <c r="R9" s="303"/>
      <c r="S9" s="306">
        <f>SUM(D9:R9)</f>
        <v>24863</v>
      </c>
      <c r="T9" s="96"/>
      <c r="U9" s="300">
        <f>SUM(D9:R9)/190</f>
        <v>130.8578947368421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60</v>
      </c>
      <c r="C10" s="151"/>
      <c r="D10" s="188">
        <v>0</v>
      </c>
      <c r="E10" s="189">
        <v>0</v>
      </c>
      <c r="F10" s="189">
        <v>0</v>
      </c>
      <c r="G10" s="189">
        <v>0</v>
      </c>
      <c r="H10" s="189">
        <v>0</v>
      </c>
      <c r="I10" s="189">
        <v>0</v>
      </c>
      <c r="J10" s="190">
        <v>0</v>
      </c>
      <c r="K10" s="190">
        <v>0</v>
      </c>
      <c r="L10" s="190">
        <v>0</v>
      </c>
      <c r="M10" s="190">
        <v>0</v>
      </c>
      <c r="N10" s="191">
        <v>0</v>
      </c>
      <c r="O10" s="192"/>
      <c r="P10" s="192"/>
      <c r="Q10" s="192"/>
      <c r="R10" s="304"/>
      <c r="S10" s="307">
        <f>SUM(D10:R10)</f>
        <v>0</v>
      </c>
      <c r="T10" s="172"/>
      <c r="U10" s="301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65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31" t="s">
        <v>1</v>
      </c>
      <c r="E13" s="631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73" t="s">
        <v>0</v>
      </c>
      <c r="C14" s="259"/>
      <c r="D14" s="175">
        <v>44441</v>
      </c>
      <c r="E14" s="175">
        <v>44455</v>
      </c>
      <c r="F14" s="175">
        <v>44469</v>
      </c>
      <c r="G14" s="175">
        <v>44483</v>
      </c>
      <c r="H14" s="175">
        <v>44497</v>
      </c>
      <c r="I14" s="175">
        <v>44511</v>
      </c>
      <c r="J14" s="294">
        <v>44525</v>
      </c>
      <c r="K14" s="295">
        <v>44548</v>
      </c>
      <c r="L14" s="289">
        <v>44597</v>
      </c>
      <c r="M14" s="289">
        <v>44611</v>
      </c>
      <c r="N14" s="289">
        <v>44623</v>
      </c>
      <c r="O14" s="169"/>
      <c r="P14" s="169"/>
      <c r="Q14" s="170"/>
      <c r="R14" s="635" t="s">
        <v>14</v>
      </c>
      <c r="S14" s="636"/>
      <c r="T14" s="637"/>
      <c r="U14" s="187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297" t="s">
        <v>25</v>
      </c>
      <c r="C15" s="296"/>
      <c r="D15" s="252">
        <v>2541</v>
      </c>
      <c r="E15" s="253">
        <v>2520</v>
      </c>
      <c r="F15" s="253">
        <v>2646</v>
      </c>
      <c r="G15" s="253">
        <v>1267</v>
      </c>
      <c r="H15" s="253">
        <v>2580</v>
      </c>
      <c r="I15" s="253">
        <v>2578</v>
      </c>
      <c r="J15" s="254">
        <v>2641</v>
      </c>
      <c r="K15" s="254">
        <v>2585</v>
      </c>
      <c r="L15" s="254">
        <v>0</v>
      </c>
      <c r="M15" s="254">
        <v>0</v>
      </c>
      <c r="N15" s="255">
        <v>2554</v>
      </c>
      <c r="O15" s="256"/>
      <c r="P15" s="256"/>
      <c r="Q15" s="256"/>
      <c r="R15" s="302"/>
      <c r="S15" s="305">
        <f>SUM(D15:R15)</f>
        <v>21912</v>
      </c>
      <c r="T15" s="171"/>
      <c r="U15" s="299">
        <f>SUM(D15:R15)/170</f>
        <v>128.89411764705883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64</v>
      </c>
      <c r="C16" s="286"/>
      <c r="D16" s="184">
        <v>2484</v>
      </c>
      <c r="E16" s="232">
        <v>2614</v>
      </c>
      <c r="F16" s="232">
        <v>2509</v>
      </c>
      <c r="G16" s="232">
        <v>1247</v>
      </c>
      <c r="H16" s="232">
        <v>1240</v>
      </c>
      <c r="I16" s="232">
        <v>2588</v>
      </c>
      <c r="J16" s="184">
        <v>2628</v>
      </c>
      <c r="K16" s="184">
        <v>2652</v>
      </c>
      <c r="L16" s="184">
        <v>2524</v>
      </c>
      <c r="M16" s="184">
        <v>2543</v>
      </c>
      <c r="N16" s="233">
        <v>2628</v>
      </c>
      <c r="O16" s="234"/>
      <c r="P16" s="234"/>
      <c r="Q16" s="234"/>
      <c r="R16" s="308"/>
      <c r="S16" s="306">
        <f>SUM(D16:R16)</f>
        <v>25657</v>
      </c>
      <c r="T16" s="235"/>
      <c r="U16" s="300">
        <f>SUM(D16:R16)/200</f>
        <v>128.285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34</v>
      </c>
      <c r="C17" s="251"/>
      <c r="D17" s="181">
        <v>2514</v>
      </c>
      <c r="E17" s="177">
        <v>2393</v>
      </c>
      <c r="F17" s="177">
        <v>2564</v>
      </c>
      <c r="G17" s="177">
        <v>1320</v>
      </c>
      <c r="H17" s="177">
        <v>2565</v>
      </c>
      <c r="I17" s="177">
        <v>2589</v>
      </c>
      <c r="J17" s="176">
        <v>2660</v>
      </c>
      <c r="K17" s="176">
        <v>2614</v>
      </c>
      <c r="L17" s="176">
        <v>0</v>
      </c>
      <c r="M17" s="176">
        <v>2577</v>
      </c>
      <c r="N17" s="179">
        <v>2471</v>
      </c>
      <c r="O17" s="180"/>
      <c r="P17" s="180"/>
      <c r="Q17" s="180"/>
      <c r="R17" s="303"/>
      <c r="S17" s="306">
        <f>SUM(D17:R17)</f>
        <v>24267</v>
      </c>
      <c r="T17" s="96"/>
      <c r="U17" s="300">
        <f>SUM(D17:R17)/190</f>
        <v>127.72105263157894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44</v>
      </c>
      <c r="C18" s="251"/>
      <c r="D18" s="181">
        <v>2431</v>
      </c>
      <c r="E18" s="177">
        <v>2537</v>
      </c>
      <c r="F18" s="177">
        <v>0</v>
      </c>
      <c r="G18" s="177">
        <v>1264</v>
      </c>
      <c r="H18" s="177">
        <v>2554</v>
      </c>
      <c r="I18" s="177">
        <v>2492</v>
      </c>
      <c r="J18" s="176">
        <v>2520</v>
      </c>
      <c r="K18" s="176">
        <v>2597</v>
      </c>
      <c r="L18" s="176">
        <v>2418</v>
      </c>
      <c r="M18" s="176">
        <v>2542</v>
      </c>
      <c r="N18" s="179">
        <v>2344</v>
      </c>
      <c r="O18" s="180"/>
      <c r="P18" s="180"/>
      <c r="Q18" s="180"/>
      <c r="R18" s="303"/>
      <c r="S18" s="306">
        <f>SUM(D18:R18)</f>
        <v>23699</v>
      </c>
      <c r="T18" s="96"/>
      <c r="U18" s="300">
        <f>SUM(D18:R18)/190</f>
        <v>124.73157894736842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</v>
      </c>
      <c r="C19" s="251"/>
      <c r="D19" s="181">
        <v>2435</v>
      </c>
      <c r="E19" s="177">
        <v>2497</v>
      </c>
      <c r="F19" s="177">
        <v>2447</v>
      </c>
      <c r="G19" s="177">
        <v>1250</v>
      </c>
      <c r="H19" s="177">
        <v>2446</v>
      </c>
      <c r="I19" s="177">
        <v>2472</v>
      </c>
      <c r="J19" s="176">
        <v>2435</v>
      </c>
      <c r="K19" s="176">
        <v>2506</v>
      </c>
      <c r="L19" s="176">
        <v>2566</v>
      </c>
      <c r="M19" s="176">
        <v>2575</v>
      </c>
      <c r="N19" s="179">
        <v>2524</v>
      </c>
      <c r="O19" s="180"/>
      <c r="P19" s="180"/>
      <c r="Q19" s="180"/>
      <c r="R19" s="303"/>
      <c r="S19" s="306">
        <f>SUM(D19:R19)</f>
        <v>26153</v>
      </c>
      <c r="T19" s="96"/>
      <c r="U19" s="300">
        <f>SUM(D19:R19)/210</f>
        <v>124.53809523809524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51"/>
      <c r="D20" s="181">
        <v>2210</v>
      </c>
      <c r="E20" s="177">
        <v>2484</v>
      </c>
      <c r="F20" s="177">
        <v>2416</v>
      </c>
      <c r="G20" s="177">
        <v>1192</v>
      </c>
      <c r="H20" s="177">
        <v>2385</v>
      </c>
      <c r="I20" s="177">
        <v>2527</v>
      </c>
      <c r="J20" s="176">
        <v>2433</v>
      </c>
      <c r="K20" s="176">
        <v>2581</v>
      </c>
      <c r="L20" s="176">
        <v>2453</v>
      </c>
      <c r="M20" s="176">
        <v>0</v>
      </c>
      <c r="N20" s="179">
        <v>2381</v>
      </c>
      <c r="O20" s="180"/>
      <c r="P20" s="180"/>
      <c r="Q20" s="180"/>
      <c r="R20" s="303"/>
      <c r="S20" s="306">
        <f>SUM(D20:R20)</f>
        <v>23062</v>
      </c>
      <c r="T20" s="96"/>
      <c r="U20" s="300">
        <f>SUM(D20:R20)/190</f>
        <v>121.37894736842105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59" t="s">
        <v>74</v>
      </c>
      <c r="C21" s="286"/>
      <c r="D21" s="231">
        <v>0</v>
      </c>
      <c r="E21" s="232">
        <v>0</v>
      </c>
      <c r="F21" s="232">
        <v>2194</v>
      </c>
      <c r="G21" s="232">
        <v>1213</v>
      </c>
      <c r="H21" s="232">
        <v>2121</v>
      </c>
      <c r="I21" s="232">
        <v>2483</v>
      </c>
      <c r="J21" s="184">
        <v>2478</v>
      </c>
      <c r="K21" s="184">
        <v>2462</v>
      </c>
      <c r="L21" s="184">
        <v>2382</v>
      </c>
      <c r="M21" s="184">
        <v>2293</v>
      </c>
      <c r="N21" s="233">
        <v>2491</v>
      </c>
      <c r="O21" s="234"/>
      <c r="P21" s="234"/>
      <c r="Q21" s="234"/>
      <c r="R21" s="308"/>
      <c r="S21" s="306">
        <f>SUM(D21:R21)</f>
        <v>20117</v>
      </c>
      <c r="T21" s="235"/>
      <c r="U21" s="300">
        <f>SUM(D21:R21)/170</f>
        <v>118.33529411764705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39" t="s">
        <v>32</v>
      </c>
      <c r="C22" s="4"/>
      <c r="D22" s="181">
        <v>2293</v>
      </c>
      <c r="E22" s="177">
        <v>2328</v>
      </c>
      <c r="F22" s="177">
        <v>2389</v>
      </c>
      <c r="G22" s="177">
        <v>1157</v>
      </c>
      <c r="H22" s="177">
        <v>2360</v>
      </c>
      <c r="I22" s="177">
        <v>2339</v>
      </c>
      <c r="J22" s="176">
        <v>2374</v>
      </c>
      <c r="K22" s="176">
        <v>2339</v>
      </c>
      <c r="L22" s="176">
        <v>2339</v>
      </c>
      <c r="M22" s="176">
        <v>2409</v>
      </c>
      <c r="N22" s="179">
        <v>2366</v>
      </c>
      <c r="O22" s="180"/>
      <c r="P22" s="180"/>
      <c r="Q22" s="180"/>
      <c r="R22" s="303"/>
      <c r="S22" s="306">
        <f>SUM(D22:R22)</f>
        <v>24693</v>
      </c>
      <c r="T22" s="96"/>
      <c r="U22" s="300">
        <f>SUM(D22:R22)/210</f>
        <v>117.58571428571429</v>
      </c>
      <c r="V22" s="52"/>
      <c r="W22" s="638"/>
      <c r="X22" s="638"/>
      <c r="Y22" s="638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61</v>
      </c>
      <c r="C23" s="298"/>
      <c r="D23" s="250"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8">
        <v>0</v>
      </c>
      <c r="K23" s="248">
        <v>0</v>
      </c>
      <c r="L23" s="248">
        <v>0</v>
      </c>
      <c r="M23" s="248">
        <v>0</v>
      </c>
      <c r="N23" s="257">
        <v>0</v>
      </c>
      <c r="O23" s="258"/>
      <c r="P23" s="258"/>
      <c r="Q23" s="258"/>
      <c r="R23" s="309"/>
      <c r="S23" s="307">
        <f>SUM(D23:R23)</f>
        <v>0</v>
      </c>
      <c r="T23" s="172"/>
      <c r="U23" s="301">
        <f>SUM(D23:R23)/20</f>
        <v>0</v>
      </c>
      <c r="V23" s="52"/>
      <c r="W23" s="638"/>
      <c r="X23" s="638"/>
      <c r="Y23" s="638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31" t="s">
        <v>1</v>
      </c>
      <c r="E25" s="631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66" t="s">
        <v>7</v>
      </c>
      <c r="C26" s="122"/>
      <c r="D26" s="175">
        <v>44441</v>
      </c>
      <c r="E26" s="175">
        <v>44455</v>
      </c>
      <c r="F26" s="175">
        <v>44469</v>
      </c>
      <c r="G26" s="175">
        <v>44483</v>
      </c>
      <c r="H26" s="175">
        <v>44497</v>
      </c>
      <c r="I26" s="175">
        <v>44511</v>
      </c>
      <c r="J26" s="294">
        <v>44525</v>
      </c>
      <c r="K26" s="295">
        <v>44548</v>
      </c>
      <c r="L26" s="289">
        <v>44597</v>
      </c>
      <c r="M26" s="289">
        <v>44611</v>
      </c>
      <c r="N26" s="289">
        <v>44623</v>
      </c>
      <c r="O26" s="168"/>
      <c r="P26" s="168"/>
      <c r="Q26" s="170"/>
      <c r="R26" s="635" t="s">
        <v>14</v>
      </c>
      <c r="S26" s="636"/>
      <c r="T26" s="637"/>
      <c r="U26" s="187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37</v>
      </c>
      <c r="C27" s="122"/>
      <c r="D27" s="254">
        <v>2168</v>
      </c>
      <c r="E27" s="254">
        <v>2250</v>
      </c>
      <c r="F27" s="253">
        <v>2229</v>
      </c>
      <c r="G27" s="253">
        <v>1143</v>
      </c>
      <c r="H27" s="253">
        <v>2385</v>
      </c>
      <c r="I27" s="253">
        <v>2301</v>
      </c>
      <c r="J27" s="253">
        <v>2286</v>
      </c>
      <c r="K27" s="253">
        <v>2301</v>
      </c>
      <c r="L27" s="254">
        <v>2197</v>
      </c>
      <c r="M27" s="254">
        <v>2281</v>
      </c>
      <c r="N27" s="264">
        <v>2355</v>
      </c>
      <c r="O27" s="255"/>
      <c r="P27" s="255"/>
      <c r="Q27" s="256"/>
      <c r="R27" s="302"/>
      <c r="S27" s="305">
        <f>SUM(D27:R27)</f>
        <v>23896</v>
      </c>
      <c r="T27" s="171"/>
      <c r="U27" s="299">
        <f>SUM(D27:R27)/210</f>
        <v>113.79047619047618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55</v>
      </c>
      <c r="C28" s="227"/>
      <c r="D28" s="184">
        <v>2262</v>
      </c>
      <c r="E28" s="232">
        <v>2193</v>
      </c>
      <c r="F28" s="232">
        <v>2239</v>
      </c>
      <c r="G28" s="232">
        <v>1154</v>
      </c>
      <c r="H28" s="232">
        <v>2364</v>
      </c>
      <c r="I28" s="232">
        <v>2254</v>
      </c>
      <c r="J28" s="184">
        <v>2276</v>
      </c>
      <c r="K28" s="184">
        <v>2314</v>
      </c>
      <c r="L28" s="184">
        <v>2181</v>
      </c>
      <c r="M28" s="184">
        <v>2200</v>
      </c>
      <c r="N28" s="233">
        <v>2340</v>
      </c>
      <c r="O28" s="234"/>
      <c r="P28" s="234"/>
      <c r="Q28" s="234"/>
      <c r="R28" s="308"/>
      <c r="S28" s="306">
        <f>SUM(D28:R28)</f>
        <v>23777</v>
      </c>
      <c r="T28" s="235"/>
      <c r="U28" s="300">
        <f>SUM(D28:R28)/210</f>
        <v>113.22380952380952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65</v>
      </c>
      <c r="C29" s="4"/>
      <c r="D29" s="176">
        <v>2073</v>
      </c>
      <c r="E29" s="176">
        <v>2090</v>
      </c>
      <c r="F29" s="177">
        <v>2206</v>
      </c>
      <c r="G29" s="177">
        <v>1074</v>
      </c>
      <c r="H29" s="177">
        <v>1000</v>
      </c>
      <c r="I29" s="177">
        <v>2236</v>
      </c>
      <c r="J29" s="177">
        <v>2171</v>
      </c>
      <c r="K29" s="181">
        <v>2203</v>
      </c>
      <c r="L29" s="181">
        <v>2211</v>
      </c>
      <c r="M29" s="181">
        <v>2293</v>
      </c>
      <c r="N29" s="687">
        <v>2262</v>
      </c>
      <c r="O29" s="183"/>
      <c r="P29" s="182"/>
      <c r="Q29" s="182"/>
      <c r="R29" s="310"/>
      <c r="S29" s="306">
        <f>SUM(D29:R29)</f>
        <v>21819</v>
      </c>
      <c r="T29" s="174"/>
      <c r="U29" s="300">
        <f>SUM(D29:R29)/200</f>
        <v>109.095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40</v>
      </c>
      <c r="C30" s="4"/>
      <c r="D30" s="176">
        <v>2202</v>
      </c>
      <c r="E30" s="176">
        <v>2128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81">
        <v>0</v>
      </c>
      <c r="L30" s="181">
        <v>2144</v>
      </c>
      <c r="M30" s="181">
        <v>2191</v>
      </c>
      <c r="N30" s="687">
        <v>2067</v>
      </c>
      <c r="O30" s="183"/>
      <c r="P30" s="182"/>
      <c r="Q30" s="182"/>
      <c r="R30" s="310"/>
      <c r="S30" s="306">
        <f>SUM(D30:R30)</f>
        <v>10732</v>
      </c>
      <c r="T30" s="174"/>
      <c r="U30" s="300">
        <f>SUM(D30:R30)/100</f>
        <v>107.32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63</v>
      </c>
      <c r="C31" s="140"/>
      <c r="D31" s="184">
        <v>2046</v>
      </c>
      <c r="E31" s="177">
        <v>2192</v>
      </c>
      <c r="F31" s="229">
        <v>1020</v>
      </c>
      <c r="G31" s="229">
        <v>1076</v>
      </c>
      <c r="H31" s="230">
        <v>2185</v>
      </c>
      <c r="I31" s="177">
        <v>0</v>
      </c>
      <c r="J31" s="177">
        <v>0</v>
      </c>
      <c r="K31" s="181">
        <v>0</v>
      </c>
      <c r="L31" s="181">
        <v>0</v>
      </c>
      <c r="M31" s="181">
        <v>0</v>
      </c>
      <c r="N31" s="687">
        <v>2175</v>
      </c>
      <c r="O31" s="185"/>
      <c r="P31" s="185"/>
      <c r="Q31" s="185"/>
      <c r="R31" s="311"/>
      <c r="S31" s="306">
        <f>SUM(D31:R31)</f>
        <v>10694</v>
      </c>
      <c r="T31" s="140"/>
      <c r="U31" s="300">
        <f>SUM(D31:R31)/100</f>
        <v>106.94</v>
      </c>
      <c r="V31" s="52"/>
      <c r="W31" s="638"/>
      <c r="X31" s="638"/>
      <c r="Y31" s="638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84">
        <v>2041</v>
      </c>
      <c r="E32" s="177">
        <v>2157</v>
      </c>
      <c r="F32" s="230">
        <v>2119</v>
      </c>
      <c r="G32" s="229">
        <v>1035</v>
      </c>
      <c r="H32" s="229">
        <v>0</v>
      </c>
      <c r="I32" s="177">
        <v>0</v>
      </c>
      <c r="J32" s="177">
        <v>0</v>
      </c>
      <c r="K32" s="181">
        <v>0</v>
      </c>
      <c r="L32" s="181">
        <v>0</v>
      </c>
      <c r="M32" s="181">
        <v>0</v>
      </c>
      <c r="N32" s="687">
        <v>0</v>
      </c>
      <c r="O32" s="185"/>
      <c r="P32" s="185"/>
      <c r="Q32" s="185"/>
      <c r="R32" s="311"/>
      <c r="S32" s="306">
        <f>SUM(D32:R32)</f>
        <v>7352</v>
      </c>
      <c r="T32" s="140"/>
      <c r="U32" s="300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38</v>
      </c>
      <c r="C33" s="4"/>
      <c r="D33" s="176">
        <v>2124</v>
      </c>
      <c r="E33" s="176">
        <v>2168</v>
      </c>
      <c r="F33" s="177">
        <v>2143</v>
      </c>
      <c r="G33" s="177">
        <v>1027</v>
      </c>
      <c r="H33" s="177">
        <v>2024</v>
      </c>
      <c r="I33" s="177">
        <v>2039</v>
      </c>
      <c r="J33" s="177">
        <v>1969</v>
      </c>
      <c r="K33" s="177">
        <v>2149</v>
      </c>
      <c r="L33" s="176">
        <v>2210</v>
      </c>
      <c r="M33" s="176">
        <v>2081</v>
      </c>
      <c r="N33" s="178">
        <v>2072</v>
      </c>
      <c r="O33" s="179"/>
      <c r="P33" s="179"/>
      <c r="Q33" s="180"/>
      <c r="R33" s="303"/>
      <c r="S33" s="306">
        <f>SUM(D33:R33)</f>
        <v>22006</v>
      </c>
      <c r="T33" s="96"/>
      <c r="U33" s="300">
        <f>SUM(D33:R33)/210</f>
        <v>104.79047619047618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43</v>
      </c>
      <c r="C34" s="4"/>
      <c r="D34" s="181">
        <v>2075</v>
      </c>
      <c r="E34" s="177">
        <v>1901</v>
      </c>
      <c r="F34" s="177">
        <v>2071</v>
      </c>
      <c r="G34" s="177">
        <v>1010</v>
      </c>
      <c r="H34" s="177">
        <v>1990</v>
      </c>
      <c r="I34" s="177">
        <v>2133</v>
      </c>
      <c r="J34" s="176">
        <v>2059</v>
      </c>
      <c r="K34" s="176">
        <v>2048</v>
      </c>
      <c r="L34" s="176">
        <v>2066</v>
      </c>
      <c r="M34" s="176">
        <v>1960</v>
      </c>
      <c r="N34" s="179">
        <v>2029</v>
      </c>
      <c r="O34" s="180"/>
      <c r="P34" s="180"/>
      <c r="Q34" s="180"/>
      <c r="R34" s="303"/>
      <c r="S34" s="306">
        <f>SUM(D34:R34)</f>
        <v>21342</v>
      </c>
      <c r="T34" s="96"/>
      <c r="U34" s="300">
        <f>SUM(D34:R34)/210</f>
        <v>101.62857142857143</v>
      </c>
      <c r="V34" s="52"/>
      <c r="W34" s="628"/>
      <c r="X34" s="628"/>
      <c r="Y34" s="628"/>
      <c r="Z34" s="17"/>
      <c r="AA34" s="17"/>
      <c r="AB34" s="17"/>
      <c r="AC34" s="17"/>
    </row>
    <row r="35" spans="1:29" ht="18.600000000000001">
      <c r="A35" s="39">
        <v>9</v>
      </c>
      <c r="B35" s="159" t="s">
        <v>75</v>
      </c>
      <c r="C35" s="227"/>
      <c r="D35" s="231">
        <v>0</v>
      </c>
      <c r="E35" s="232">
        <v>0</v>
      </c>
      <c r="F35" s="232">
        <v>0</v>
      </c>
      <c r="G35" s="232">
        <v>0</v>
      </c>
      <c r="H35" s="232">
        <v>1934</v>
      </c>
      <c r="I35" s="232">
        <v>1997</v>
      </c>
      <c r="J35" s="184">
        <v>2006</v>
      </c>
      <c r="K35" s="184">
        <v>2121</v>
      </c>
      <c r="L35" s="184">
        <v>1968</v>
      </c>
      <c r="M35" s="184">
        <v>1977</v>
      </c>
      <c r="N35" s="233">
        <v>1998</v>
      </c>
      <c r="O35" s="234"/>
      <c r="P35" s="234"/>
      <c r="Q35" s="234"/>
      <c r="R35" s="308"/>
      <c r="S35" s="306">
        <f>SUM(D35:R35)</f>
        <v>14001</v>
      </c>
      <c r="T35" s="235"/>
      <c r="U35" s="300">
        <f>SUM(D35:R35)/140</f>
        <v>100.00714285714285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39" t="s">
        <v>36</v>
      </c>
      <c r="C36" s="4"/>
      <c r="D36" s="176">
        <v>1934</v>
      </c>
      <c r="E36" s="177">
        <v>1977</v>
      </c>
      <c r="F36" s="177">
        <v>2004</v>
      </c>
      <c r="G36" s="177">
        <v>1022</v>
      </c>
      <c r="H36" s="177">
        <v>1947</v>
      </c>
      <c r="I36" s="177">
        <v>2094</v>
      </c>
      <c r="J36" s="177">
        <v>1826</v>
      </c>
      <c r="K36" s="177">
        <v>2016</v>
      </c>
      <c r="L36" s="176">
        <v>1963</v>
      </c>
      <c r="M36" s="176">
        <v>2069</v>
      </c>
      <c r="N36" s="178">
        <v>2107</v>
      </c>
      <c r="O36" s="179"/>
      <c r="P36" s="179"/>
      <c r="Q36" s="180"/>
      <c r="R36" s="303"/>
      <c r="S36" s="306">
        <f>SUM(D36:R36)</f>
        <v>20959</v>
      </c>
      <c r="T36" s="96"/>
      <c r="U36" s="300">
        <f>SUM(D36:R36)/210</f>
        <v>99.804761904761904</v>
      </c>
      <c r="V36" s="52"/>
      <c r="W36" s="628"/>
      <c r="X36" s="628"/>
      <c r="Y36" s="628"/>
      <c r="Z36" s="17"/>
      <c r="AA36" s="17"/>
      <c r="AB36" s="17"/>
      <c r="AC36" s="17"/>
    </row>
    <row r="37" spans="1:29" ht="19.5" customHeight="1">
      <c r="A37" s="39">
        <v>11</v>
      </c>
      <c r="B37" s="139" t="s">
        <v>39</v>
      </c>
      <c r="C37" s="251"/>
      <c r="D37" s="313">
        <v>1751</v>
      </c>
      <c r="E37" s="177">
        <v>1764</v>
      </c>
      <c r="F37" s="177">
        <v>1859</v>
      </c>
      <c r="G37" s="177">
        <v>832</v>
      </c>
      <c r="H37" s="177">
        <v>1943</v>
      </c>
      <c r="I37" s="177">
        <v>1913</v>
      </c>
      <c r="J37" s="176">
        <v>2010</v>
      </c>
      <c r="K37" s="176">
        <v>2096</v>
      </c>
      <c r="L37" s="176">
        <v>1912</v>
      </c>
      <c r="M37" s="176">
        <v>1883</v>
      </c>
      <c r="N37" s="179">
        <v>1963</v>
      </c>
      <c r="O37" s="180"/>
      <c r="P37" s="180"/>
      <c r="Q37" s="180"/>
      <c r="R37" s="303"/>
      <c r="S37" s="306">
        <f>SUM(D37:R37)</f>
        <v>19926</v>
      </c>
      <c r="T37" s="96"/>
      <c r="U37" s="300">
        <f>SUM(D37:R37)/210</f>
        <v>94.885714285714286</v>
      </c>
      <c r="V37" s="52"/>
      <c r="W37" s="628"/>
      <c r="X37" s="628"/>
      <c r="Y37" s="628"/>
      <c r="Z37" s="17"/>
      <c r="AA37" s="17"/>
      <c r="AB37" s="17"/>
      <c r="AC37" s="17"/>
    </row>
    <row r="38" spans="1:29" ht="18.600000000000001">
      <c r="A38" s="39">
        <v>12</v>
      </c>
      <c r="B38" s="139" t="s">
        <v>41</v>
      </c>
      <c r="C38" s="4"/>
      <c r="D38" s="291">
        <v>1791</v>
      </c>
      <c r="E38" s="291">
        <v>1990</v>
      </c>
      <c r="F38" s="290">
        <v>0</v>
      </c>
      <c r="G38" s="290">
        <v>920</v>
      </c>
      <c r="H38" s="290">
        <v>2009</v>
      </c>
      <c r="I38" s="290">
        <v>1952</v>
      </c>
      <c r="J38" s="290">
        <v>1966</v>
      </c>
      <c r="K38" s="290">
        <v>0</v>
      </c>
      <c r="L38" s="176">
        <v>0</v>
      </c>
      <c r="M38" s="291">
        <v>0</v>
      </c>
      <c r="N38" s="314">
        <v>2041</v>
      </c>
      <c r="O38" s="292"/>
      <c r="P38" s="292"/>
      <c r="Q38" s="293"/>
      <c r="R38" s="312"/>
      <c r="S38" s="306">
        <f>SUM(D38:R38)</f>
        <v>12669</v>
      </c>
      <c r="T38" s="96"/>
      <c r="U38" s="300">
        <f>SUM(D38:R38)/140</f>
        <v>90.492857142857147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79</v>
      </c>
      <c r="C39" s="227"/>
      <c r="D39" s="350">
        <v>0</v>
      </c>
      <c r="E39" s="351">
        <v>0</v>
      </c>
      <c r="F39" s="352">
        <v>0</v>
      </c>
      <c r="G39" s="352">
        <v>0</v>
      </c>
      <c r="H39" s="352">
        <v>0</v>
      </c>
      <c r="I39" s="352">
        <v>0</v>
      </c>
      <c r="J39" s="353">
        <v>0</v>
      </c>
      <c r="K39" s="353">
        <v>0</v>
      </c>
      <c r="L39" s="176">
        <v>1619</v>
      </c>
      <c r="M39" s="353">
        <v>1683</v>
      </c>
      <c r="N39" s="354">
        <v>1715</v>
      </c>
      <c r="O39" s="355"/>
      <c r="P39" s="355"/>
      <c r="Q39" s="355"/>
      <c r="R39" s="356"/>
      <c r="S39" s="306">
        <f>SUM(D39:R39)</f>
        <v>5017</v>
      </c>
      <c r="T39" s="235"/>
      <c r="U39" s="300">
        <f>SUM(D39:R39)/60</f>
        <v>83.61666666666666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42</v>
      </c>
      <c r="C40" s="151"/>
      <c r="D40" s="188">
        <v>0</v>
      </c>
      <c r="E40" s="189">
        <v>0</v>
      </c>
      <c r="F40" s="189">
        <v>0</v>
      </c>
      <c r="G40" s="189">
        <v>0</v>
      </c>
      <c r="H40" s="189">
        <v>0</v>
      </c>
      <c r="I40" s="189">
        <v>0</v>
      </c>
      <c r="J40" s="190">
        <v>0</v>
      </c>
      <c r="K40" s="190">
        <v>0</v>
      </c>
      <c r="L40" s="190">
        <v>0</v>
      </c>
      <c r="M40" s="190">
        <v>0</v>
      </c>
      <c r="N40" s="191">
        <v>0</v>
      </c>
      <c r="O40" s="192"/>
      <c r="P40" s="192"/>
      <c r="Q40" s="192"/>
      <c r="R40" s="304"/>
      <c r="S40" s="307">
        <f>SUM(D40:R40)</f>
        <v>0</v>
      </c>
      <c r="T40" s="357"/>
      <c r="U40" s="301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15"/>
      <c r="E41" s="315"/>
      <c r="F41" s="315"/>
      <c r="G41" s="315"/>
      <c r="H41" s="315"/>
      <c r="I41" s="315"/>
      <c r="J41" s="65"/>
      <c r="K41" s="65"/>
      <c r="L41" s="66"/>
      <c r="M41" s="66"/>
      <c r="N41" s="316"/>
      <c r="O41" s="67"/>
      <c r="P41" s="67"/>
      <c r="Q41" s="68"/>
      <c r="R41" s="630"/>
      <c r="S41" s="630"/>
      <c r="T41" s="630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66"/>
      <c r="C42" s="266"/>
      <c r="D42" s="266"/>
      <c r="E42" s="266"/>
      <c r="F42" s="266"/>
      <c r="G42" s="266"/>
      <c r="H42" s="266"/>
      <c r="I42" s="266"/>
      <c r="J42" s="317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52"/>
      <c r="W42" s="628"/>
      <c r="X42" s="628"/>
      <c r="Y42" s="628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28"/>
      <c r="X45" s="628"/>
      <c r="Y45" s="628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40">
    <sortCondition descending="1" ref="U27:U40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E10" sqref="E10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81" t="s">
        <v>20</v>
      </c>
      <c r="I2" s="682"/>
      <c r="J2" s="682"/>
      <c r="K2" s="682"/>
      <c r="L2" s="682"/>
      <c r="M2" s="682"/>
      <c r="N2" s="682"/>
      <c r="O2" s="682"/>
      <c r="P2" s="682"/>
      <c r="Q2" s="683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197"/>
      <c r="I3" s="646"/>
      <c r="J3" s="646"/>
      <c r="K3" s="646"/>
      <c r="L3" s="646"/>
      <c r="M3" s="198"/>
      <c r="N3" s="198"/>
      <c r="O3" s="198"/>
      <c r="P3" s="198"/>
      <c r="Q3" s="199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200"/>
      <c r="I4" s="201"/>
      <c r="J4" s="13" t="s">
        <v>21</v>
      </c>
      <c r="K4" s="14">
        <f>SUM(J6:J43)</f>
        <v>0</v>
      </c>
      <c r="L4" s="13" t="s">
        <v>21</v>
      </c>
      <c r="M4" s="15">
        <f>SUM(L6:L43)</f>
        <v>2</v>
      </c>
      <c r="N4" s="13" t="s">
        <v>21</v>
      </c>
      <c r="O4" s="14">
        <f>SUM(N6:N43)</f>
        <v>62</v>
      </c>
      <c r="P4" s="13" t="s">
        <v>21</v>
      </c>
      <c r="Q4" s="202">
        <f>SUM(P6:P43)</f>
        <v>995</v>
      </c>
      <c r="R4" s="196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95" t="s">
        <v>22</v>
      </c>
      <c r="H5" s="649" t="s">
        <v>23</v>
      </c>
      <c r="I5" s="650"/>
      <c r="J5" s="647" t="s">
        <v>50</v>
      </c>
      <c r="K5" s="647"/>
      <c r="L5" s="647" t="s">
        <v>52</v>
      </c>
      <c r="M5" s="647"/>
      <c r="N5" s="647" t="s">
        <v>51</v>
      </c>
      <c r="O5" s="647"/>
      <c r="P5" s="647" t="s">
        <v>53</v>
      </c>
      <c r="Q5" s="648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51" t="s">
        <v>30</v>
      </c>
      <c r="I6" s="652" t="s">
        <v>30</v>
      </c>
      <c r="J6" s="642">
        <v>0</v>
      </c>
      <c r="K6" s="642">
        <v>0</v>
      </c>
      <c r="L6" s="639">
        <v>1</v>
      </c>
      <c r="M6" s="639">
        <v>1</v>
      </c>
      <c r="N6" s="643">
        <v>17</v>
      </c>
      <c r="O6" s="643">
        <v>17</v>
      </c>
      <c r="P6" s="644">
        <v>103</v>
      </c>
      <c r="Q6" s="645">
        <v>103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40" t="s">
        <v>26</v>
      </c>
      <c r="I7" s="641" t="s">
        <v>26</v>
      </c>
      <c r="J7" s="653">
        <v>0</v>
      </c>
      <c r="K7" s="653">
        <v>0</v>
      </c>
      <c r="L7" s="666">
        <v>1</v>
      </c>
      <c r="M7" s="666">
        <v>1</v>
      </c>
      <c r="N7" s="667">
        <v>5</v>
      </c>
      <c r="O7" s="667">
        <v>5</v>
      </c>
      <c r="P7" s="668">
        <v>125</v>
      </c>
      <c r="Q7" s="669">
        <v>125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40" t="s">
        <v>27</v>
      </c>
      <c r="I8" s="641" t="s">
        <v>27</v>
      </c>
      <c r="J8" s="653">
        <v>0</v>
      </c>
      <c r="K8" s="653">
        <v>0</v>
      </c>
      <c r="L8" s="666">
        <v>0</v>
      </c>
      <c r="M8" s="666">
        <v>0</v>
      </c>
      <c r="N8" s="667">
        <v>14</v>
      </c>
      <c r="O8" s="667">
        <v>14</v>
      </c>
      <c r="P8" s="668">
        <v>125</v>
      </c>
      <c r="Q8" s="669">
        <v>125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40" t="s">
        <v>31</v>
      </c>
      <c r="I9" s="641" t="s">
        <v>31</v>
      </c>
      <c r="J9" s="653">
        <v>0</v>
      </c>
      <c r="K9" s="653">
        <v>0</v>
      </c>
      <c r="L9" s="666">
        <v>0</v>
      </c>
      <c r="M9" s="666">
        <v>0</v>
      </c>
      <c r="N9" s="667">
        <v>8</v>
      </c>
      <c r="O9" s="667">
        <v>8</v>
      </c>
      <c r="P9" s="668">
        <v>49</v>
      </c>
      <c r="Q9" s="669">
        <v>49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40" t="s">
        <v>59</v>
      </c>
      <c r="I10" s="641" t="s">
        <v>59</v>
      </c>
      <c r="J10" s="670">
        <v>0</v>
      </c>
      <c r="K10" s="670">
        <v>0</v>
      </c>
      <c r="L10" s="666">
        <v>0</v>
      </c>
      <c r="M10" s="666">
        <v>0</v>
      </c>
      <c r="N10" s="667">
        <v>4</v>
      </c>
      <c r="O10" s="667">
        <v>4</v>
      </c>
      <c r="P10" s="668">
        <v>105</v>
      </c>
      <c r="Q10" s="669">
        <v>105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40" t="s">
        <v>64</v>
      </c>
      <c r="I11" s="641" t="s">
        <v>64</v>
      </c>
      <c r="J11" s="653">
        <v>0</v>
      </c>
      <c r="K11" s="653">
        <v>0</v>
      </c>
      <c r="L11" s="666">
        <v>0</v>
      </c>
      <c r="M11" s="666">
        <v>0</v>
      </c>
      <c r="N11" s="667">
        <v>3</v>
      </c>
      <c r="O11" s="667">
        <v>3</v>
      </c>
      <c r="P11" s="668">
        <v>53</v>
      </c>
      <c r="Q11" s="669">
        <v>53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40" t="s">
        <v>46</v>
      </c>
      <c r="I12" s="641" t="s">
        <v>46</v>
      </c>
      <c r="J12" s="653">
        <v>0</v>
      </c>
      <c r="K12" s="653">
        <v>0</v>
      </c>
      <c r="L12" s="666">
        <v>0</v>
      </c>
      <c r="M12" s="666">
        <v>0</v>
      </c>
      <c r="N12" s="667">
        <v>2</v>
      </c>
      <c r="O12" s="667">
        <v>2</v>
      </c>
      <c r="P12" s="668">
        <v>92</v>
      </c>
      <c r="Q12" s="669">
        <v>92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40" t="s">
        <v>25</v>
      </c>
      <c r="I13" s="641" t="s">
        <v>25</v>
      </c>
      <c r="J13" s="653">
        <v>0</v>
      </c>
      <c r="K13" s="653">
        <v>0</v>
      </c>
      <c r="L13" s="666">
        <v>0</v>
      </c>
      <c r="M13" s="666">
        <v>0</v>
      </c>
      <c r="N13" s="667">
        <v>2</v>
      </c>
      <c r="O13" s="667">
        <v>2</v>
      </c>
      <c r="P13" s="668">
        <v>54</v>
      </c>
      <c r="Q13" s="669">
        <v>54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40" t="s">
        <v>47</v>
      </c>
      <c r="I14" s="641" t="s">
        <v>47</v>
      </c>
      <c r="J14" s="653">
        <v>0</v>
      </c>
      <c r="K14" s="653">
        <v>0</v>
      </c>
      <c r="L14" s="666">
        <v>0</v>
      </c>
      <c r="M14" s="666">
        <v>0</v>
      </c>
      <c r="N14" s="667">
        <v>2</v>
      </c>
      <c r="O14" s="667">
        <v>2</v>
      </c>
      <c r="P14" s="668">
        <v>49</v>
      </c>
      <c r="Q14" s="669">
        <v>49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40" t="s">
        <v>44</v>
      </c>
      <c r="I15" s="641" t="s">
        <v>44</v>
      </c>
      <c r="J15" s="653">
        <v>0</v>
      </c>
      <c r="K15" s="653">
        <v>0</v>
      </c>
      <c r="L15" s="666">
        <v>0</v>
      </c>
      <c r="M15" s="666">
        <v>0</v>
      </c>
      <c r="N15" s="667">
        <v>2</v>
      </c>
      <c r="O15" s="667">
        <v>2</v>
      </c>
      <c r="P15" s="668">
        <v>45</v>
      </c>
      <c r="Q15" s="669">
        <v>45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40" t="s">
        <v>28</v>
      </c>
      <c r="I16" s="641" t="s">
        <v>28</v>
      </c>
      <c r="J16" s="653">
        <v>0</v>
      </c>
      <c r="K16" s="653">
        <v>0</v>
      </c>
      <c r="L16" s="666">
        <v>0</v>
      </c>
      <c r="M16" s="666">
        <v>0</v>
      </c>
      <c r="N16" s="667">
        <v>1</v>
      </c>
      <c r="O16" s="667">
        <v>1</v>
      </c>
      <c r="P16" s="668">
        <v>79</v>
      </c>
      <c r="Q16" s="669">
        <v>79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40" t="s">
        <v>13</v>
      </c>
      <c r="I17" s="641" t="s">
        <v>13</v>
      </c>
      <c r="J17" s="653">
        <v>0</v>
      </c>
      <c r="K17" s="653">
        <v>0</v>
      </c>
      <c r="L17" s="666">
        <v>0</v>
      </c>
      <c r="M17" s="666">
        <v>0</v>
      </c>
      <c r="N17" s="667">
        <v>1</v>
      </c>
      <c r="O17" s="667">
        <v>1</v>
      </c>
      <c r="P17" s="668">
        <v>39</v>
      </c>
      <c r="Q17" s="669">
        <v>39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40" t="s">
        <v>74</v>
      </c>
      <c r="I18" s="641" t="s">
        <v>74</v>
      </c>
      <c r="J18" s="653">
        <v>0</v>
      </c>
      <c r="K18" s="653">
        <v>0</v>
      </c>
      <c r="L18" s="666">
        <v>0</v>
      </c>
      <c r="M18" s="666">
        <v>0</v>
      </c>
      <c r="N18" s="667">
        <v>1</v>
      </c>
      <c r="O18" s="667">
        <v>1</v>
      </c>
      <c r="P18" s="668">
        <v>22</v>
      </c>
      <c r="Q18" s="669">
        <v>22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40" t="s">
        <v>33</v>
      </c>
      <c r="I19" s="641" t="s">
        <v>33</v>
      </c>
      <c r="J19" s="653">
        <v>0</v>
      </c>
      <c r="K19" s="653">
        <v>0</v>
      </c>
      <c r="L19" s="666">
        <v>0</v>
      </c>
      <c r="M19" s="666">
        <v>0</v>
      </c>
      <c r="N19" s="667">
        <v>0</v>
      </c>
      <c r="O19" s="667">
        <v>0</v>
      </c>
      <c r="P19" s="668">
        <v>24</v>
      </c>
      <c r="Q19" s="669">
        <v>24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40" t="s">
        <v>32</v>
      </c>
      <c r="I20" s="641" t="s">
        <v>32</v>
      </c>
      <c r="J20" s="653">
        <v>0</v>
      </c>
      <c r="K20" s="653">
        <v>0</v>
      </c>
      <c r="L20" s="666">
        <v>0</v>
      </c>
      <c r="M20" s="666">
        <v>0</v>
      </c>
      <c r="N20" s="667">
        <v>0</v>
      </c>
      <c r="O20" s="667">
        <v>0</v>
      </c>
      <c r="P20" s="668">
        <v>16</v>
      </c>
      <c r="Q20" s="669">
        <v>16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40" t="s">
        <v>37</v>
      </c>
      <c r="I21" s="641" t="s">
        <v>37</v>
      </c>
      <c r="J21" s="653">
        <v>0</v>
      </c>
      <c r="K21" s="653">
        <v>0</v>
      </c>
      <c r="L21" s="666">
        <v>0</v>
      </c>
      <c r="M21" s="666">
        <v>0</v>
      </c>
      <c r="N21" s="667">
        <v>0</v>
      </c>
      <c r="O21" s="667">
        <v>0</v>
      </c>
      <c r="P21" s="668">
        <v>7</v>
      </c>
      <c r="Q21" s="669">
        <v>7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40" t="s">
        <v>2</v>
      </c>
      <c r="I22" s="641" t="s">
        <v>2</v>
      </c>
      <c r="J22" s="653">
        <v>0</v>
      </c>
      <c r="K22" s="653">
        <v>0</v>
      </c>
      <c r="L22" s="666">
        <v>0</v>
      </c>
      <c r="M22" s="666">
        <v>0</v>
      </c>
      <c r="N22" s="667">
        <v>0</v>
      </c>
      <c r="O22" s="667">
        <v>0</v>
      </c>
      <c r="P22" s="668">
        <v>5</v>
      </c>
      <c r="Q22" s="669">
        <v>5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40" t="s">
        <v>38</v>
      </c>
      <c r="I23" s="641" t="s">
        <v>38</v>
      </c>
      <c r="J23" s="653">
        <v>0</v>
      </c>
      <c r="K23" s="653">
        <v>0</v>
      </c>
      <c r="L23" s="666">
        <v>0</v>
      </c>
      <c r="M23" s="666">
        <v>0</v>
      </c>
      <c r="N23" s="667">
        <v>0</v>
      </c>
      <c r="O23" s="667">
        <v>0</v>
      </c>
      <c r="P23" s="668">
        <v>1</v>
      </c>
      <c r="Q23" s="669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40" t="s">
        <v>49</v>
      </c>
      <c r="I24" s="641" t="s">
        <v>49</v>
      </c>
      <c r="J24" s="653">
        <v>0</v>
      </c>
      <c r="K24" s="653">
        <v>0</v>
      </c>
      <c r="L24" s="666">
        <v>0</v>
      </c>
      <c r="M24" s="666">
        <v>0</v>
      </c>
      <c r="N24" s="667">
        <v>0</v>
      </c>
      <c r="O24" s="667">
        <v>0</v>
      </c>
      <c r="P24" s="668">
        <v>1</v>
      </c>
      <c r="Q24" s="669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40" t="s">
        <v>65</v>
      </c>
      <c r="I25" s="641" t="s">
        <v>65</v>
      </c>
      <c r="J25" s="653">
        <v>0</v>
      </c>
      <c r="K25" s="653">
        <v>0</v>
      </c>
      <c r="L25" s="666">
        <v>0</v>
      </c>
      <c r="M25" s="666">
        <v>0</v>
      </c>
      <c r="N25" s="667">
        <v>0</v>
      </c>
      <c r="O25" s="667">
        <v>0</v>
      </c>
      <c r="P25" s="668">
        <v>1</v>
      </c>
      <c r="Q25" s="669">
        <v>1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93" t="s">
        <v>42</v>
      </c>
      <c r="I26" s="194" t="s">
        <v>42</v>
      </c>
      <c r="J26" s="670">
        <v>0</v>
      </c>
      <c r="K26" s="670">
        <v>0</v>
      </c>
      <c r="L26" s="666">
        <v>0</v>
      </c>
      <c r="M26" s="666">
        <v>0</v>
      </c>
      <c r="N26" s="667">
        <v>0</v>
      </c>
      <c r="O26" s="667">
        <v>0</v>
      </c>
      <c r="P26" s="668">
        <v>0</v>
      </c>
      <c r="Q26" s="669">
        <v>0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40" t="s">
        <v>63</v>
      </c>
      <c r="I27" s="641" t="s">
        <v>63</v>
      </c>
      <c r="J27" s="653">
        <v>0</v>
      </c>
      <c r="K27" s="653">
        <v>0</v>
      </c>
      <c r="L27" s="666">
        <v>0</v>
      </c>
      <c r="M27" s="666">
        <v>0</v>
      </c>
      <c r="N27" s="667">
        <v>0</v>
      </c>
      <c r="O27" s="667">
        <v>0</v>
      </c>
      <c r="P27" s="668">
        <v>0</v>
      </c>
      <c r="Q27" s="669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40" t="s">
        <v>41</v>
      </c>
      <c r="I28" s="641" t="s">
        <v>41</v>
      </c>
      <c r="J28" s="653">
        <v>0</v>
      </c>
      <c r="K28" s="653">
        <v>0</v>
      </c>
      <c r="L28" s="666">
        <v>0</v>
      </c>
      <c r="M28" s="666">
        <v>0</v>
      </c>
      <c r="N28" s="667">
        <v>0</v>
      </c>
      <c r="O28" s="667">
        <v>0</v>
      </c>
      <c r="P28" s="668">
        <v>0</v>
      </c>
      <c r="Q28" s="669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40" t="s">
        <v>48</v>
      </c>
      <c r="I29" s="641" t="s">
        <v>48</v>
      </c>
      <c r="J29" s="653">
        <v>0</v>
      </c>
      <c r="K29" s="653">
        <v>0</v>
      </c>
      <c r="L29" s="666">
        <v>0</v>
      </c>
      <c r="M29" s="666">
        <v>0</v>
      </c>
      <c r="N29" s="667">
        <v>0</v>
      </c>
      <c r="O29" s="667">
        <v>0</v>
      </c>
      <c r="P29" s="668">
        <v>0</v>
      </c>
      <c r="Q29" s="669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40" t="s">
        <v>36</v>
      </c>
      <c r="I30" s="641" t="s">
        <v>36</v>
      </c>
      <c r="J30" s="653">
        <v>0</v>
      </c>
      <c r="K30" s="653">
        <v>0</v>
      </c>
      <c r="L30" s="666">
        <v>0</v>
      </c>
      <c r="M30" s="666">
        <v>0</v>
      </c>
      <c r="N30" s="667">
        <v>0</v>
      </c>
      <c r="O30" s="667">
        <v>0</v>
      </c>
      <c r="P30" s="668">
        <v>0</v>
      </c>
      <c r="Q30" s="669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40" t="s">
        <v>40</v>
      </c>
      <c r="I31" s="641" t="s">
        <v>40</v>
      </c>
      <c r="J31" s="653">
        <v>0</v>
      </c>
      <c r="K31" s="653">
        <v>0</v>
      </c>
      <c r="L31" s="666">
        <v>0</v>
      </c>
      <c r="M31" s="666">
        <v>0</v>
      </c>
      <c r="N31" s="674">
        <v>0</v>
      </c>
      <c r="O31" s="674">
        <v>0</v>
      </c>
      <c r="P31" s="668">
        <v>0</v>
      </c>
      <c r="Q31" s="669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54" t="s">
        <v>60</v>
      </c>
      <c r="I32" s="655" t="s">
        <v>60</v>
      </c>
      <c r="J32" s="653">
        <v>0</v>
      </c>
      <c r="K32" s="653">
        <v>0</v>
      </c>
      <c r="L32" s="666">
        <v>0</v>
      </c>
      <c r="M32" s="666">
        <v>0</v>
      </c>
      <c r="N32" s="671">
        <v>0</v>
      </c>
      <c r="O32" s="671">
        <v>0</v>
      </c>
      <c r="P32" s="672">
        <v>0</v>
      </c>
      <c r="Q32" s="673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54" t="s">
        <v>3</v>
      </c>
      <c r="I33" s="655" t="s">
        <v>3</v>
      </c>
      <c r="J33" s="653">
        <v>0</v>
      </c>
      <c r="K33" s="653">
        <v>0</v>
      </c>
      <c r="L33" s="666">
        <v>0</v>
      </c>
      <c r="M33" s="666">
        <v>0</v>
      </c>
      <c r="N33" s="671">
        <v>0</v>
      </c>
      <c r="O33" s="671">
        <v>0</v>
      </c>
      <c r="P33" s="672">
        <v>0</v>
      </c>
      <c r="Q33" s="673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54" t="s">
        <v>61</v>
      </c>
      <c r="I34" s="655" t="s">
        <v>61</v>
      </c>
      <c r="J34" s="653">
        <v>0</v>
      </c>
      <c r="K34" s="653">
        <v>0</v>
      </c>
      <c r="L34" s="666">
        <v>0</v>
      </c>
      <c r="M34" s="666">
        <v>0</v>
      </c>
      <c r="N34" s="671">
        <v>0</v>
      </c>
      <c r="O34" s="671">
        <v>0</v>
      </c>
      <c r="P34" s="672">
        <v>0</v>
      </c>
      <c r="Q34" s="673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54" t="s">
        <v>75</v>
      </c>
      <c r="I35" s="655" t="s">
        <v>75</v>
      </c>
      <c r="J35" s="653">
        <v>0</v>
      </c>
      <c r="K35" s="653">
        <v>0</v>
      </c>
      <c r="L35" s="675">
        <v>0</v>
      </c>
      <c r="M35" s="675">
        <v>0</v>
      </c>
      <c r="N35" s="671">
        <v>0</v>
      </c>
      <c r="O35" s="671">
        <v>0</v>
      </c>
      <c r="P35" s="672">
        <v>0</v>
      </c>
      <c r="Q35" s="673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56" t="s">
        <v>79</v>
      </c>
      <c r="I36" s="657" t="s">
        <v>79</v>
      </c>
      <c r="J36" s="676">
        <v>0</v>
      </c>
      <c r="K36" s="676">
        <v>0</v>
      </c>
      <c r="L36" s="677">
        <v>0</v>
      </c>
      <c r="M36" s="677">
        <v>0</v>
      </c>
      <c r="N36" s="678">
        <v>0</v>
      </c>
      <c r="O36" s="678">
        <v>0</v>
      </c>
      <c r="P36" s="679">
        <v>0</v>
      </c>
      <c r="Q36" s="680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58"/>
      <c r="I37" s="658"/>
      <c r="J37" s="684"/>
      <c r="K37" s="684"/>
      <c r="L37" s="663"/>
      <c r="M37" s="663"/>
      <c r="N37" s="664"/>
      <c r="O37" s="664"/>
      <c r="P37" s="665"/>
      <c r="Q37" s="665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59"/>
      <c r="I38" s="659"/>
      <c r="J38" s="684"/>
      <c r="K38" s="684"/>
      <c r="L38" s="663"/>
      <c r="M38" s="663"/>
      <c r="N38" s="664"/>
      <c r="O38" s="664"/>
      <c r="P38" s="665"/>
      <c r="Q38" s="665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59"/>
      <c r="I39" s="659"/>
      <c r="J39" s="684"/>
      <c r="K39" s="684"/>
      <c r="L39" s="663"/>
      <c r="M39" s="663"/>
      <c r="N39" s="664"/>
      <c r="O39" s="664"/>
      <c r="P39" s="665"/>
      <c r="Q39" s="665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59"/>
      <c r="I40" s="659"/>
      <c r="J40" s="684"/>
      <c r="K40" s="684"/>
      <c r="L40" s="663"/>
      <c r="M40" s="663"/>
      <c r="N40" s="664"/>
      <c r="O40" s="664"/>
      <c r="P40" s="665"/>
      <c r="Q40" s="665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59"/>
      <c r="I41" s="659"/>
      <c r="J41" s="684"/>
      <c r="K41" s="684"/>
      <c r="L41" s="663"/>
      <c r="M41" s="663"/>
      <c r="N41" s="664"/>
      <c r="O41" s="664"/>
      <c r="P41" s="665"/>
      <c r="Q41" s="665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59"/>
      <c r="I42" s="659"/>
      <c r="J42" s="684"/>
      <c r="K42" s="684"/>
      <c r="L42" s="663"/>
      <c r="M42" s="663"/>
      <c r="N42" s="664"/>
      <c r="O42" s="664"/>
      <c r="P42" s="665"/>
      <c r="Q42" s="665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59"/>
      <c r="I43" s="659"/>
      <c r="J43" s="662"/>
      <c r="K43" s="662"/>
      <c r="L43" s="663"/>
      <c r="M43" s="663"/>
      <c r="N43" s="664"/>
      <c r="O43" s="664"/>
      <c r="P43" s="665"/>
      <c r="Q43" s="665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59"/>
      <c r="I44" s="659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59"/>
      <c r="I45" s="659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59"/>
      <c r="I46" s="659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59"/>
      <c r="I47" s="659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60"/>
      <c r="I48" s="660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60"/>
      <c r="I49" s="660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61"/>
      <c r="H50" s="661"/>
      <c r="I50" s="661"/>
      <c r="J50" s="661"/>
      <c r="K50" s="661"/>
      <c r="L50" s="661"/>
      <c r="M50" s="661"/>
      <c r="N50" s="661"/>
      <c r="O50" s="661"/>
      <c r="P50" s="661"/>
      <c r="Q50" s="661"/>
      <c r="R50" s="66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AA24" sqref="AA24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685" t="s">
        <v>72</v>
      </c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60" t="s">
        <v>24</v>
      </c>
      <c r="H2" s="358" t="s">
        <v>70</v>
      </c>
      <c r="I2" s="358" t="s">
        <v>71</v>
      </c>
      <c r="J2" s="361"/>
      <c r="K2" s="362">
        <v>1</v>
      </c>
      <c r="L2" s="362">
        <v>2</v>
      </c>
      <c r="M2" s="362">
        <v>3</v>
      </c>
      <c r="N2" s="362">
        <v>4</v>
      </c>
      <c r="O2" s="362">
        <v>5</v>
      </c>
      <c r="P2" s="359"/>
      <c r="Q2" s="362">
        <v>6</v>
      </c>
      <c r="R2" s="362">
        <v>7</v>
      </c>
      <c r="S2" s="362">
        <v>8</v>
      </c>
      <c r="T2" s="362">
        <v>9</v>
      </c>
      <c r="U2" s="363">
        <v>10</v>
      </c>
      <c r="V2" s="134"/>
      <c r="W2" s="208"/>
      <c r="X2" s="208"/>
      <c r="Y2" s="208"/>
      <c r="Z2" s="208"/>
      <c r="AA2" s="208"/>
      <c r="AB2" s="204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14" t="s">
        <v>59</v>
      </c>
      <c r="F3" s="215"/>
      <c r="G3" s="267">
        <v>42081</v>
      </c>
      <c r="H3" s="268">
        <v>2010</v>
      </c>
      <c r="I3" s="269">
        <f>SUM(P3+V3)</f>
        <v>1482</v>
      </c>
      <c r="J3" s="270"/>
      <c r="K3" s="271">
        <v>148</v>
      </c>
      <c r="L3" s="271">
        <v>148</v>
      </c>
      <c r="M3" s="271">
        <v>146</v>
      </c>
      <c r="N3" s="271">
        <v>148</v>
      </c>
      <c r="O3" s="271">
        <v>144</v>
      </c>
      <c r="P3" s="269">
        <f>SUM(K3:O3)</f>
        <v>734</v>
      </c>
      <c r="Q3" s="271">
        <v>148</v>
      </c>
      <c r="R3" s="271">
        <v>152</v>
      </c>
      <c r="S3" s="271">
        <v>152</v>
      </c>
      <c r="T3" s="271">
        <v>148</v>
      </c>
      <c r="U3" s="271">
        <v>148</v>
      </c>
      <c r="V3" s="216">
        <f>SUM(Q3:U3)</f>
        <v>748</v>
      </c>
      <c r="W3" s="205"/>
      <c r="X3" s="205"/>
      <c r="Y3" s="205"/>
      <c r="Z3" s="205"/>
      <c r="AA3" s="205"/>
      <c r="AB3" s="206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17" t="s">
        <v>60</v>
      </c>
      <c r="F4" s="103"/>
      <c r="G4" s="209">
        <v>42754</v>
      </c>
      <c r="H4" s="210">
        <v>2017</v>
      </c>
      <c r="I4" s="280">
        <f>SUM(P4+V4)</f>
        <v>1471</v>
      </c>
      <c r="J4" s="211"/>
      <c r="K4" s="212">
        <v>147</v>
      </c>
      <c r="L4" s="212">
        <v>148</v>
      </c>
      <c r="M4" s="212">
        <v>148</v>
      </c>
      <c r="N4" s="212">
        <v>144</v>
      </c>
      <c r="O4" s="212">
        <v>148</v>
      </c>
      <c r="P4" s="280">
        <f>SUM(K4:O4)</f>
        <v>735</v>
      </c>
      <c r="Q4" s="212">
        <v>148</v>
      </c>
      <c r="R4" s="212">
        <v>144</v>
      </c>
      <c r="S4" s="212">
        <v>148</v>
      </c>
      <c r="T4" s="212">
        <v>148</v>
      </c>
      <c r="U4" s="212">
        <v>148</v>
      </c>
      <c r="V4" s="218">
        <f>SUM(Q4:U4)</f>
        <v>736</v>
      </c>
      <c r="W4" s="207"/>
      <c r="X4" s="205"/>
      <c r="Y4" s="205"/>
      <c r="Z4" s="205"/>
      <c r="AA4" s="205"/>
      <c r="AB4" s="206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17" t="s">
        <v>31</v>
      </c>
      <c r="F5" s="103"/>
      <c r="G5" s="209">
        <v>43405</v>
      </c>
      <c r="H5" s="210">
        <v>2018</v>
      </c>
      <c r="I5" s="280">
        <f>SUM(P5+V5)</f>
        <v>1458</v>
      </c>
      <c r="J5" s="211"/>
      <c r="K5" s="212">
        <v>140</v>
      </c>
      <c r="L5" s="212">
        <v>144</v>
      </c>
      <c r="M5" s="212">
        <v>152</v>
      </c>
      <c r="N5" s="212">
        <v>144</v>
      </c>
      <c r="O5" s="212">
        <v>142</v>
      </c>
      <c r="P5" s="280">
        <f>SUM(K5:O5)</f>
        <v>722</v>
      </c>
      <c r="Q5" s="212">
        <v>148</v>
      </c>
      <c r="R5" s="212">
        <v>148</v>
      </c>
      <c r="S5" s="212">
        <v>148</v>
      </c>
      <c r="T5" s="212">
        <v>148</v>
      </c>
      <c r="U5" s="212">
        <v>144</v>
      </c>
      <c r="V5" s="218">
        <f>SUM(Q5:U5)</f>
        <v>736</v>
      </c>
      <c r="W5" s="205"/>
      <c r="X5" s="205"/>
      <c r="Y5" s="205"/>
      <c r="Z5" s="205"/>
      <c r="AA5" s="205"/>
      <c r="AB5" s="206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17" t="s">
        <v>27</v>
      </c>
      <c r="F6" s="103"/>
      <c r="G6" s="209">
        <v>42283</v>
      </c>
      <c r="H6" s="210">
        <v>2005</v>
      </c>
      <c r="I6" s="280">
        <f>SUM(P6+V6)</f>
        <v>1455</v>
      </c>
      <c r="J6" s="211"/>
      <c r="K6" s="212">
        <v>144</v>
      </c>
      <c r="L6" s="212">
        <v>144</v>
      </c>
      <c r="M6" s="212">
        <v>148</v>
      </c>
      <c r="N6" s="212">
        <v>148</v>
      </c>
      <c r="O6" s="212">
        <v>144</v>
      </c>
      <c r="P6" s="280">
        <f>SUM(K6:O6)</f>
        <v>728</v>
      </c>
      <c r="Q6" s="212">
        <v>144</v>
      </c>
      <c r="R6" s="212">
        <v>144</v>
      </c>
      <c r="S6" s="212">
        <v>147</v>
      </c>
      <c r="T6" s="212">
        <v>148</v>
      </c>
      <c r="U6" s="212">
        <v>144</v>
      </c>
      <c r="V6" s="218">
        <f>SUM(Q6:U6)</f>
        <v>727</v>
      </c>
      <c r="W6" s="207"/>
      <c r="X6" s="205"/>
      <c r="Y6" s="205"/>
      <c r="Z6" s="205"/>
      <c r="AA6" s="205"/>
      <c r="AB6" s="206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17" t="s">
        <v>30</v>
      </c>
      <c r="F7" s="103"/>
      <c r="G7" s="209">
        <v>43027</v>
      </c>
      <c r="H7" s="210">
        <v>2017</v>
      </c>
      <c r="I7" s="280">
        <f>SUM(P7+V7)</f>
        <v>1455</v>
      </c>
      <c r="J7" s="211"/>
      <c r="K7" s="212">
        <v>150</v>
      </c>
      <c r="L7" s="212">
        <v>140</v>
      </c>
      <c r="M7" s="212">
        <v>148</v>
      </c>
      <c r="N7" s="212">
        <v>148</v>
      </c>
      <c r="O7" s="212">
        <v>144</v>
      </c>
      <c r="P7" s="280">
        <f>SUM(K7:O7)</f>
        <v>730</v>
      </c>
      <c r="Q7" s="212">
        <v>145</v>
      </c>
      <c r="R7" s="212">
        <v>144</v>
      </c>
      <c r="S7" s="212">
        <v>144</v>
      </c>
      <c r="T7" s="212">
        <v>148</v>
      </c>
      <c r="U7" s="212">
        <v>144</v>
      </c>
      <c r="V7" s="218">
        <f>SUM(Q7:U7)</f>
        <v>725</v>
      </c>
      <c r="W7" s="207"/>
      <c r="X7" s="205"/>
      <c r="Y7" s="205"/>
      <c r="Z7" s="205"/>
      <c r="AA7" s="205"/>
      <c r="AB7" s="206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17" t="s">
        <v>26</v>
      </c>
      <c r="F8" s="103"/>
      <c r="G8" s="209">
        <v>43510</v>
      </c>
      <c r="H8" s="210">
        <v>2019</v>
      </c>
      <c r="I8" s="280">
        <f>SUM(P8+V8)</f>
        <v>1447</v>
      </c>
      <c r="J8" s="211"/>
      <c r="K8" s="212">
        <v>143</v>
      </c>
      <c r="L8" s="212">
        <v>144</v>
      </c>
      <c r="M8" s="212">
        <v>150</v>
      </c>
      <c r="N8" s="212">
        <v>148</v>
      </c>
      <c r="O8" s="212">
        <v>148</v>
      </c>
      <c r="P8" s="280">
        <f>SUM(K8:O8)</f>
        <v>733</v>
      </c>
      <c r="Q8" s="212">
        <v>140</v>
      </c>
      <c r="R8" s="212">
        <v>144</v>
      </c>
      <c r="S8" s="212">
        <v>142</v>
      </c>
      <c r="T8" s="212">
        <v>142</v>
      </c>
      <c r="U8" s="212">
        <v>146</v>
      </c>
      <c r="V8" s="218">
        <f>SUM(Q8:U8)</f>
        <v>714</v>
      </c>
      <c r="W8" s="207"/>
      <c r="X8" s="207"/>
      <c r="Y8" s="207"/>
      <c r="Z8" s="207"/>
      <c r="AA8" s="205"/>
      <c r="AB8" s="206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17" t="s">
        <v>28</v>
      </c>
      <c r="F9" s="103"/>
      <c r="G9" s="209">
        <v>42293</v>
      </c>
      <c r="H9" s="210">
        <v>2008</v>
      </c>
      <c r="I9" s="280">
        <f>SUM(P9+V9)</f>
        <v>1441</v>
      </c>
      <c r="J9" s="211"/>
      <c r="K9" s="212">
        <v>145</v>
      </c>
      <c r="L9" s="212">
        <v>148</v>
      </c>
      <c r="M9" s="212">
        <v>146</v>
      </c>
      <c r="N9" s="212">
        <v>140</v>
      </c>
      <c r="O9" s="212">
        <v>142</v>
      </c>
      <c r="P9" s="280">
        <f>SUM(K9:O9)</f>
        <v>721</v>
      </c>
      <c r="Q9" s="212">
        <v>144</v>
      </c>
      <c r="R9" s="212">
        <v>144</v>
      </c>
      <c r="S9" s="212">
        <v>144</v>
      </c>
      <c r="T9" s="212">
        <v>144</v>
      </c>
      <c r="U9" s="212">
        <v>144</v>
      </c>
      <c r="V9" s="218">
        <f>SUM(Q9:U9)</f>
        <v>720</v>
      </c>
      <c r="W9" s="207"/>
      <c r="X9" s="205"/>
      <c r="Y9" s="205"/>
      <c r="Z9" s="205"/>
      <c r="AA9" s="205"/>
      <c r="AB9" s="206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17" t="s">
        <v>46</v>
      </c>
      <c r="F10" s="103"/>
      <c r="G10" s="209">
        <v>42256</v>
      </c>
      <c r="H10" s="210">
        <v>2004</v>
      </c>
      <c r="I10" s="280">
        <f>SUM(P10+V10)</f>
        <v>1439</v>
      </c>
      <c r="J10" s="211"/>
      <c r="K10" s="212">
        <v>140</v>
      </c>
      <c r="L10" s="212">
        <v>144</v>
      </c>
      <c r="M10" s="212">
        <v>140</v>
      </c>
      <c r="N10" s="212">
        <v>147</v>
      </c>
      <c r="O10" s="212">
        <v>140</v>
      </c>
      <c r="P10" s="280">
        <f>SUM(K10:O10)</f>
        <v>711</v>
      </c>
      <c r="Q10" s="212">
        <v>148</v>
      </c>
      <c r="R10" s="212">
        <v>148</v>
      </c>
      <c r="S10" s="212">
        <v>140</v>
      </c>
      <c r="T10" s="212">
        <v>144</v>
      </c>
      <c r="U10" s="212">
        <v>148</v>
      </c>
      <c r="V10" s="218">
        <f>SUM(Q10:U10)</f>
        <v>728</v>
      </c>
      <c r="W10" s="205"/>
      <c r="X10" s="205"/>
      <c r="Y10" s="205"/>
      <c r="Z10" s="205"/>
      <c r="AA10" s="205"/>
      <c r="AB10" s="206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17" t="s">
        <v>54</v>
      </c>
      <c r="F11" s="103"/>
      <c r="G11" s="209">
        <v>42278</v>
      </c>
      <c r="H11" s="210">
        <v>2015</v>
      </c>
      <c r="I11" s="280">
        <f>SUM(P11+V11)</f>
        <v>1437</v>
      </c>
      <c r="J11" s="211"/>
      <c r="K11" s="212">
        <v>148</v>
      </c>
      <c r="L11" s="212">
        <v>144</v>
      </c>
      <c r="M11" s="212">
        <v>127</v>
      </c>
      <c r="N11" s="212">
        <v>148</v>
      </c>
      <c r="O11" s="212">
        <v>144</v>
      </c>
      <c r="P11" s="280">
        <f>SUM(K11:O11)</f>
        <v>711</v>
      </c>
      <c r="Q11" s="212">
        <v>140</v>
      </c>
      <c r="R11" s="212">
        <v>144</v>
      </c>
      <c r="S11" s="212">
        <v>150</v>
      </c>
      <c r="T11" s="212">
        <v>144</v>
      </c>
      <c r="U11" s="212">
        <v>148</v>
      </c>
      <c r="V11" s="218">
        <f>SUM(Q11:U11)</f>
        <v>726</v>
      </c>
      <c r="W11" s="207"/>
      <c r="X11" s="205"/>
      <c r="Y11" s="205"/>
      <c r="Z11" s="205"/>
      <c r="AA11" s="205"/>
      <c r="AB11" s="206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17" t="s">
        <v>3</v>
      </c>
      <c r="F12" s="103"/>
      <c r="G12" s="209">
        <v>42279</v>
      </c>
      <c r="H12" s="210">
        <v>2008</v>
      </c>
      <c r="I12" s="280">
        <f>SUM(P12+V12)</f>
        <v>1434</v>
      </c>
      <c r="J12" s="211"/>
      <c r="K12" s="212">
        <v>140</v>
      </c>
      <c r="L12" s="212">
        <v>144</v>
      </c>
      <c r="M12" s="212">
        <v>140</v>
      </c>
      <c r="N12" s="212">
        <v>144</v>
      </c>
      <c r="O12" s="212">
        <v>148</v>
      </c>
      <c r="P12" s="280">
        <f>SUM(K12:O12)</f>
        <v>716</v>
      </c>
      <c r="Q12" s="212">
        <v>144</v>
      </c>
      <c r="R12" s="212">
        <v>140</v>
      </c>
      <c r="S12" s="212">
        <v>146</v>
      </c>
      <c r="T12" s="212">
        <v>144</v>
      </c>
      <c r="U12" s="212">
        <v>144</v>
      </c>
      <c r="V12" s="218">
        <f>SUM(Q12:U12)</f>
        <v>718</v>
      </c>
      <c r="W12" s="205"/>
      <c r="X12" s="205"/>
      <c r="Y12" s="205"/>
      <c r="Z12" s="205"/>
      <c r="AA12" s="205"/>
      <c r="AB12" s="206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17" t="s">
        <v>44</v>
      </c>
      <c r="F13" s="103"/>
      <c r="G13" s="209">
        <v>43146</v>
      </c>
      <c r="H13" s="210">
        <v>2018</v>
      </c>
      <c r="I13" s="280">
        <f>SUM(P13+V13)</f>
        <v>1426</v>
      </c>
      <c r="J13" s="211"/>
      <c r="K13" s="212">
        <v>148</v>
      </c>
      <c r="L13" s="212">
        <v>143</v>
      </c>
      <c r="M13" s="212">
        <v>144</v>
      </c>
      <c r="N13" s="212">
        <v>144</v>
      </c>
      <c r="O13" s="212">
        <v>144</v>
      </c>
      <c r="P13" s="280">
        <f>SUM(K13:O13)</f>
        <v>723</v>
      </c>
      <c r="Q13" s="212">
        <v>148</v>
      </c>
      <c r="R13" s="212">
        <v>144</v>
      </c>
      <c r="S13" s="212">
        <v>140</v>
      </c>
      <c r="T13" s="212">
        <v>144</v>
      </c>
      <c r="U13" s="212">
        <v>127</v>
      </c>
      <c r="V13" s="218">
        <f>SUM(Q13:U13)</f>
        <v>703</v>
      </c>
      <c r="W13" s="207"/>
      <c r="X13" s="205"/>
      <c r="Y13" s="205"/>
      <c r="Z13" s="205"/>
      <c r="AA13" s="205"/>
      <c r="AB13" s="206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17" t="s">
        <v>32</v>
      </c>
      <c r="F14" s="103"/>
      <c r="G14" s="209">
        <v>42092</v>
      </c>
      <c r="H14" s="210">
        <v>2007</v>
      </c>
      <c r="I14" s="280">
        <f>SUM(P14+V14)</f>
        <v>1413</v>
      </c>
      <c r="J14" s="211"/>
      <c r="K14" s="212">
        <v>140</v>
      </c>
      <c r="L14" s="212">
        <v>142</v>
      </c>
      <c r="M14" s="212">
        <v>140</v>
      </c>
      <c r="N14" s="212">
        <v>140</v>
      </c>
      <c r="O14" s="212">
        <v>140</v>
      </c>
      <c r="P14" s="280">
        <f>SUM(K14:O14)</f>
        <v>702</v>
      </c>
      <c r="Q14" s="212">
        <v>144</v>
      </c>
      <c r="R14" s="212">
        <v>140</v>
      </c>
      <c r="S14" s="212">
        <v>144</v>
      </c>
      <c r="T14" s="212">
        <v>140</v>
      </c>
      <c r="U14" s="212">
        <v>143</v>
      </c>
      <c r="V14" s="218">
        <f>SUM(Q14:U14)</f>
        <v>711</v>
      </c>
      <c r="W14" s="207"/>
      <c r="X14" s="205"/>
      <c r="Y14" s="205"/>
      <c r="Z14" s="205"/>
      <c r="AA14" s="205"/>
      <c r="AB14" s="206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17" t="s">
        <v>25</v>
      </c>
      <c r="F15" s="103"/>
      <c r="G15" s="209">
        <v>43580</v>
      </c>
      <c r="H15" s="210">
        <v>2019</v>
      </c>
      <c r="I15" s="280">
        <f>SUM(P15+V15)</f>
        <v>1409</v>
      </c>
      <c r="J15" s="211"/>
      <c r="K15" s="212">
        <v>140</v>
      </c>
      <c r="L15" s="212">
        <v>131</v>
      </c>
      <c r="M15" s="212">
        <v>142</v>
      </c>
      <c r="N15" s="212">
        <v>144</v>
      </c>
      <c r="O15" s="212">
        <v>140</v>
      </c>
      <c r="P15" s="280">
        <f>SUM(K15:O15)</f>
        <v>697</v>
      </c>
      <c r="Q15" s="212">
        <v>140</v>
      </c>
      <c r="R15" s="212">
        <v>140</v>
      </c>
      <c r="S15" s="212">
        <v>144</v>
      </c>
      <c r="T15" s="212">
        <v>144</v>
      </c>
      <c r="U15" s="212">
        <v>144</v>
      </c>
      <c r="V15" s="218">
        <f>SUM(Q15:U15)</f>
        <v>712</v>
      </c>
      <c r="W15" s="207"/>
      <c r="X15" s="205"/>
      <c r="Y15" s="205"/>
      <c r="Z15" s="205"/>
      <c r="AA15" s="205"/>
      <c r="AB15" s="206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17" t="s">
        <v>55</v>
      </c>
      <c r="F16" s="103"/>
      <c r="G16" s="209">
        <v>42347</v>
      </c>
      <c r="H16" s="210">
        <v>2010</v>
      </c>
      <c r="I16" s="280">
        <f>SUM(P16+V16)</f>
        <v>1405</v>
      </c>
      <c r="J16" s="211"/>
      <c r="K16" s="212">
        <v>140</v>
      </c>
      <c r="L16" s="212">
        <v>142</v>
      </c>
      <c r="M16" s="212">
        <v>144</v>
      </c>
      <c r="N16" s="212">
        <v>145</v>
      </c>
      <c r="O16" s="212">
        <v>141</v>
      </c>
      <c r="P16" s="280">
        <f>SUM(K16:O16)</f>
        <v>712</v>
      </c>
      <c r="Q16" s="212">
        <v>140</v>
      </c>
      <c r="R16" s="212">
        <v>142</v>
      </c>
      <c r="S16" s="212">
        <v>140</v>
      </c>
      <c r="T16" s="212">
        <v>142</v>
      </c>
      <c r="U16" s="212">
        <v>129</v>
      </c>
      <c r="V16" s="218">
        <f>SUM(Q16:U16)</f>
        <v>693</v>
      </c>
      <c r="W16" s="207"/>
      <c r="X16" s="205"/>
      <c r="Y16" s="205"/>
      <c r="Z16" s="205"/>
      <c r="AA16" s="205"/>
      <c r="AB16" s="206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17" t="s">
        <v>13</v>
      </c>
      <c r="F17" s="103"/>
      <c r="G17" s="209">
        <v>42446</v>
      </c>
      <c r="H17" s="210">
        <v>2016</v>
      </c>
      <c r="I17" s="280">
        <f>SUM(P17+V17)</f>
        <v>1393</v>
      </c>
      <c r="J17" s="211"/>
      <c r="K17" s="212">
        <v>142</v>
      </c>
      <c r="L17" s="212">
        <v>143</v>
      </c>
      <c r="M17" s="212">
        <v>143</v>
      </c>
      <c r="N17" s="212">
        <v>142</v>
      </c>
      <c r="O17" s="212">
        <v>144</v>
      </c>
      <c r="P17" s="280">
        <f>SUM(K17:O17)</f>
        <v>714</v>
      </c>
      <c r="Q17" s="212">
        <v>144</v>
      </c>
      <c r="R17" s="212">
        <v>143</v>
      </c>
      <c r="S17" s="212">
        <v>124</v>
      </c>
      <c r="T17" s="212">
        <v>128</v>
      </c>
      <c r="U17" s="212">
        <v>140</v>
      </c>
      <c r="V17" s="218">
        <f>SUM(Q17:U17)</f>
        <v>679</v>
      </c>
      <c r="W17" s="207"/>
      <c r="X17" s="205"/>
      <c r="Y17" s="205"/>
      <c r="Z17" s="205"/>
      <c r="AA17" s="205"/>
      <c r="AB17" s="206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17" t="s">
        <v>40</v>
      </c>
      <c r="F18" s="103"/>
      <c r="G18" s="209">
        <v>42068</v>
      </c>
      <c r="H18" s="210">
        <v>2009</v>
      </c>
      <c r="I18" s="280">
        <f>SUM(P18+V18)</f>
        <v>1361</v>
      </c>
      <c r="J18" s="211"/>
      <c r="K18" s="212">
        <v>140</v>
      </c>
      <c r="L18" s="212">
        <v>140</v>
      </c>
      <c r="M18" s="212">
        <v>146</v>
      </c>
      <c r="N18" s="212">
        <v>124</v>
      </c>
      <c r="O18" s="212">
        <v>124</v>
      </c>
      <c r="P18" s="280">
        <f>SUM(K18:O18)</f>
        <v>674</v>
      </c>
      <c r="Q18" s="212">
        <v>140</v>
      </c>
      <c r="R18" s="212">
        <v>142</v>
      </c>
      <c r="S18" s="212">
        <v>143</v>
      </c>
      <c r="T18" s="212">
        <v>129</v>
      </c>
      <c r="U18" s="212">
        <v>133</v>
      </c>
      <c r="V18" s="218">
        <f>SUM(Q18:U18)</f>
        <v>687</v>
      </c>
      <c r="W18" s="207"/>
      <c r="X18" s="205"/>
      <c r="Y18" s="205"/>
      <c r="Z18" s="205"/>
      <c r="AA18" s="205"/>
      <c r="AB18" s="206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17" t="s">
        <v>33</v>
      </c>
      <c r="F19" s="103"/>
      <c r="G19" s="209">
        <v>42712</v>
      </c>
      <c r="H19" s="210">
        <v>2016</v>
      </c>
      <c r="I19" s="280">
        <f>SUM(P19+V19)</f>
        <v>1361</v>
      </c>
      <c r="J19" s="211"/>
      <c r="K19" s="212">
        <v>123</v>
      </c>
      <c r="L19" s="212">
        <v>143</v>
      </c>
      <c r="M19" s="212">
        <v>140</v>
      </c>
      <c r="N19" s="212">
        <v>129</v>
      </c>
      <c r="O19" s="212">
        <v>148</v>
      </c>
      <c r="P19" s="280">
        <f>SUM(K19:O19)</f>
        <v>683</v>
      </c>
      <c r="Q19" s="212">
        <v>125</v>
      </c>
      <c r="R19" s="212">
        <v>140</v>
      </c>
      <c r="S19" s="212">
        <v>140</v>
      </c>
      <c r="T19" s="212">
        <v>131</v>
      </c>
      <c r="U19" s="212">
        <v>142</v>
      </c>
      <c r="V19" s="218">
        <f>SUM(Q19:U19)</f>
        <v>678</v>
      </c>
      <c r="W19" s="207"/>
      <c r="X19" s="205"/>
      <c r="Y19" s="205"/>
      <c r="Z19" s="205"/>
      <c r="AA19" s="205"/>
      <c r="AB19" s="206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17" t="s">
        <v>61</v>
      </c>
      <c r="F20" s="103"/>
      <c r="G20" s="209">
        <v>42817</v>
      </c>
      <c r="H20" s="210">
        <v>2017</v>
      </c>
      <c r="I20" s="280">
        <f>SUM(P20+V20)</f>
        <v>1344</v>
      </c>
      <c r="J20" s="211"/>
      <c r="K20" s="212">
        <v>126</v>
      </c>
      <c r="L20" s="212">
        <v>116</v>
      </c>
      <c r="M20" s="212">
        <v>132</v>
      </c>
      <c r="N20" s="212">
        <v>140</v>
      </c>
      <c r="O20" s="212">
        <v>128</v>
      </c>
      <c r="P20" s="280">
        <f>SUM(K20:O20)</f>
        <v>642</v>
      </c>
      <c r="Q20" s="212">
        <v>126</v>
      </c>
      <c r="R20" s="212">
        <v>144</v>
      </c>
      <c r="S20" s="212">
        <v>144</v>
      </c>
      <c r="T20" s="212">
        <v>144</v>
      </c>
      <c r="U20" s="212">
        <v>144</v>
      </c>
      <c r="V20" s="218">
        <f>SUM(Q20:U20)</f>
        <v>702</v>
      </c>
      <c r="W20" s="207"/>
      <c r="X20" s="205"/>
      <c r="Y20" s="205"/>
      <c r="Z20" s="205"/>
      <c r="AA20" s="205"/>
      <c r="AB20" s="206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17" t="s">
        <v>64</v>
      </c>
      <c r="F21" s="103"/>
      <c r="G21" s="209">
        <v>44548</v>
      </c>
      <c r="H21" s="210">
        <v>2021</v>
      </c>
      <c r="I21" s="280">
        <f>SUM(P21+V21)</f>
        <v>1339</v>
      </c>
      <c r="J21" s="211"/>
      <c r="K21" s="212">
        <v>126</v>
      </c>
      <c r="L21" s="212">
        <v>140</v>
      </c>
      <c r="M21" s="212">
        <v>125</v>
      </c>
      <c r="N21" s="212">
        <v>140</v>
      </c>
      <c r="O21" s="212">
        <v>128</v>
      </c>
      <c r="P21" s="280">
        <f>SUM(K21:O21)</f>
        <v>659</v>
      </c>
      <c r="Q21" s="212">
        <v>140</v>
      </c>
      <c r="R21" s="212">
        <v>140</v>
      </c>
      <c r="S21" s="212">
        <v>127</v>
      </c>
      <c r="T21" s="212">
        <v>143</v>
      </c>
      <c r="U21" s="212">
        <v>130</v>
      </c>
      <c r="V21" s="218">
        <f>SUM(Q21:U21)</f>
        <v>680</v>
      </c>
      <c r="W21" s="207"/>
      <c r="X21" s="205"/>
      <c r="Y21" s="205"/>
      <c r="Z21" s="205"/>
      <c r="AA21" s="205"/>
      <c r="AB21" s="206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17" t="s">
        <v>63</v>
      </c>
      <c r="F22" s="103"/>
      <c r="G22" s="209">
        <v>42251</v>
      </c>
      <c r="H22" s="210">
        <v>2014</v>
      </c>
      <c r="I22" s="280">
        <f>SUM(P22+V22)</f>
        <v>1337</v>
      </c>
      <c r="J22" s="211"/>
      <c r="K22" s="212">
        <v>135</v>
      </c>
      <c r="L22" s="212">
        <v>126</v>
      </c>
      <c r="M22" s="212">
        <v>126</v>
      </c>
      <c r="N22" s="212">
        <v>140</v>
      </c>
      <c r="O22" s="212">
        <v>127</v>
      </c>
      <c r="P22" s="280">
        <f>SUM(K22:O22)</f>
        <v>654</v>
      </c>
      <c r="Q22" s="212">
        <v>143</v>
      </c>
      <c r="R22" s="212">
        <v>142</v>
      </c>
      <c r="S22" s="212">
        <v>127</v>
      </c>
      <c r="T22" s="212">
        <v>144</v>
      </c>
      <c r="U22" s="212">
        <v>127</v>
      </c>
      <c r="V22" s="218">
        <f>SUM(Q22:U22)</f>
        <v>683</v>
      </c>
      <c r="W22" s="207"/>
      <c r="X22" s="205"/>
      <c r="Y22" s="205"/>
      <c r="Z22" s="205"/>
      <c r="AA22" s="205"/>
      <c r="AB22" s="206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17" t="s">
        <v>45</v>
      </c>
      <c r="F23" s="103"/>
      <c r="G23" s="209">
        <v>43523</v>
      </c>
      <c r="H23" s="210">
        <v>2019</v>
      </c>
      <c r="I23" s="280">
        <f>SUM(P23+V23)</f>
        <v>1337</v>
      </c>
      <c r="J23" s="211"/>
      <c r="K23" s="212">
        <v>142</v>
      </c>
      <c r="L23" s="212">
        <v>128</v>
      </c>
      <c r="M23" s="212">
        <v>144</v>
      </c>
      <c r="N23" s="212">
        <v>129</v>
      </c>
      <c r="O23" s="212">
        <v>140</v>
      </c>
      <c r="P23" s="280">
        <f>SUM(K23:O23)</f>
        <v>683</v>
      </c>
      <c r="Q23" s="212">
        <v>127</v>
      </c>
      <c r="R23" s="212">
        <v>140</v>
      </c>
      <c r="S23" s="212">
        <v>140</v>
      </c>
      <c r="T23" s="212">
        <v>124</v>
      </c>
      <c r="U23" s="212">
        <v>123</v>
      </c>
      <c r="V23" s="218">
        <f>SUM(Q23:U23)</f>
        <v>654</v>
      </c>
      <c r="W23" s="207"/>
      <c r="X23" s="205"/>
      <c r="Y23" s="205"/>
      <c r="Z23" s="205"/>
      <c r="AA23" s="205"/>
      <c r="AB23" s="206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17" t="s">
        <v>38</v>
      </c>
      <c r="F24" s="103"/>
      <c r="G24" s="209">
        <v>42118</v>
      </c>
      <c r="H24" s="210">
        <v>2007</v>
      </c>
      <c r="I24" s="280">
        <f>SUM(P24+V24)</f>
        <v>1302</v>
      </c>
      <c r="J24" s="211"/>
      <c r="K24" s="212">
        <v>123</v>
      </c>
      <c r="L24" s="212">
        <v>128</v>
      </c>
      <c r="M24" s="212">
        <v>126</v>
      </c>
      <c r="N24" s="212">
        <v>127</v>
      </c>
      <c r="O24" s="212">
        <v>124</v>
      </c>
      <c r="P24" s="280">
        <f>SUM(K24:O24)</f>
        <v>628</v>
      </c>
      <c r="Q24" s="212">
        <v>127</v>
      </c>
      <c r="R24" s="212">
        <v>128</v>
      </c>
      <c r="S24" s="212">
        <v>131</v>
      </c>
      <c r="T24" s="212">
        <v>140</v>
      </c>
      <c r="U24" s="212">
        <v>148</v>
      </c>
      <c r="V24" s="218">
        <f>SUM(Q24:U24)</f>
        <v>674</v>
      </c>
      <c r="W24" s="207"/>
      <c r="X24" s="205"/>
      <c r="Y24" s="205"/>
      <c r="Z24" s="205"/>
      <c r="AA24" s="205"/>
      <c r="AB24" s="206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17" t="s">
        <v>74</v>
      </c>
      <c r="F25" s="103"/>
      <c r="G25" s="209">
        <v>44623</v>
      </c>
      <c r="H25" s="210">
        <v>2022</v>
      </c>
      <c r="I25" s="280">
        <f>SUM(P25+V25)</f>
        <v>1297</v>
      </c>
      <c r="J25" s="211"/>
      <c r="K25" s="212">
        <v>129</v>
      </c>
      <c r="L25" s="212">
        <v>129</v>
      </c>
      <c r="M25" s="212">
        <v>123</v>
      </c>
      <c r="N25" s="212">
        <v>136</v>
      </c>
      <c r="O25" s="212">
        <v>143</v>
      </c>
      <c r="P25" s="280">
        <f>SUM(K25:O25)</f>
        <v>660</v>
      </c>
      <c r="Q25" s="212">
        <v>122</v>
      </c>
      <c r="R25" s="212">
        <v>144</v>
      </c>
      <c r="S25" s="212">
        <v>120</v>
      </c>
      <c r="T25" s="212">
        <v>107</v>
      </c>
      <c r="U25" s="212">
        <v>144</v>
      </c>
      <c r="V25" s="218">
        <f>SUM(Q25:U25)</f>
        <v>637</v>
      </c>
      <c r="W25" s="207"/>
      <c r="X25" s="205"/>
      <c r="Y25" s="205"/>
      <c r="Z25" s="205"/>
      <c r="AA25" s="205"/>
      <c r="AB25" s="206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19" t="s">
        <v>49</v>
      </c>
      <c r="F26" s="213"/>
      <c r="G26" s="209">
        <v>42079</v>
      </c>
      <c r="H26" s="210">
        <v>2005</v>
      </c>
      <c r="I26" s="280">
        <f>SUM(P26+V26)</f>
        <v>1284</v>
      </c>
      <c r="J26" s="211"/>
      <c r="K26" s="212">
        <v>126</v>
      </c>
      <c r="L26" s="212">
        <v>126</v>
      </c>
      <c r="M26" s="212">
        <v>109</v>
      </c>
      <c r="N26" s="212">
        <v>125</v>
      </c>
      <c r="O26" s="212">
        <v>128</v>
      </c>
      <c r="P26" s="280">
        <f>SUM(K26:O26)</f>
        <v>614</v>
      </c>
      <c r="Q26" s="212">
        <v>127</v>
      </c>
      <c r="R26" s="212">
        <v>144</v>
      </c>
      <c r="S26" s="212">
        <v>140</v>
      </c>
      <c r="T26" s="212">
        <v>135</v>
      </c>
      <c r="U26" s="212">
        <v>124</v>
      </c>
      <c r="V26" s="218">
        <f>SUM(Q26:U26)</f>
        <v>670</v>
      </c>
      <c r="W26" s="205"/>
      <c r="X26" s="205"/>
      <c r="Y26" s="205"/>
      <c r="Z26" s="205"/>
      <c r="AA26" s="205"/>
      <c r="AB26" s="206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17" t="s">
        <v>39</v>
      </c>
      <c r="F27" s="103"/>
      <c r="G27" s="209">
        <v>42307</v>
      </c>
      <c r="H27" s="210">
        <v>2008</v>
      </c>
      <c r="I27" s="280">
        <f>SUM(P27+V27)</f>
        <v>1274</v>
      </c>
      <c r="J27" s="211"/>
      <c r="K27" s="212">
        <v>130</v>
      </c>
      <c r="L27" s="212">
        <v>120</v>
      </c>
      <c r="M27" s="212">
        <v>132</v>
      </c>
      <c r="N27" s="212">
        <v>140</v>
      </c>
      <c r="O27" s="212">
        <v>116</v>
      </c>
      <c r="P27" s="280">
        <f>SUM(K27:O27)</f>
        <v>638</v>
      </c>
      <c r="Q27" s="212">
        <v>129</v>
      </c>
      <c r="R27" s="212">
        <v>140</v>
      </c>
      <c r="S27" s="212">
        <v>122</v>
      </c>
      <c r="T27" s="212">
        <v>123</v>
      </c>
      <c r="U27" s="212">
        <v>122</v>
      </c>
      <c r="V27" s="218">
        <f>SUM(Q27:U27)</f>
        <v>636</v>
      </c>
      <c r="W27" s="207"/>
      <c r="X27" s="205"/>
      <c r="Y27" s="205"/>
      <c r="Z27" s="205"/>
      <c r="AA27" s="205"/>
      <c r="AB27" s="206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17" t="s">
        <v>41</v>
      </c>
      <c r="F28" s="103"/>
      <c r="G28" s="209">
        <v>42106</v>
      </c>
      <c r="H28" s="210">
        <v>2007</v>
      </c>
      <c r="I28" s="280">
        <f>SUM(P28+V28)</f>
        <v>1242</v>
      </c>
      <c r="J28" s="211"/>
      <c r="K28" s="212">
        <v>140</v>
      </c>
      <c r="L28" s="212">
        <v>140</v>
      </c>
      <c r="M28" s="212">
        <v>142</v>
      </c>
      <c r="N28" s="212">
        <v>125</v>
      </c>
      <c r="O28" s="212">
        <v>126</v>
      </c>
      <c r="P28" s="280">
        <f>SUM(K28:O28)</f>
        <v>673</v>
      </c>
      <c r="Q28" s="212">
        <v>114</v>
      </c>
      <c r="R28" s="212">
        <v>106</v>
      </c>
      <c r="S28" s="212">
        <v>115</v>
      </c>
      <c r="T28" s="212">
        <v>125</v>
      </c>
      <c r="U28" s="212">
        <v>109</v>
      </c>
      <c r="V28" s="218">
        <f>SUM(Q28:U28)</f>
        <v>569</v>
      </c>
      <c r="W28" s="207"/>
      <c r="X28" s="205"/>
      <c r="Y28" s="205"/>
      <c r="Z28" s="205"/>
      <c r="AA28" s="205"/>
      <c r="AB28" s="206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17" t="s">
        <v>42</v>
      </c>
      <c r="F29" s="103"/>
      <c r="G29" s="209">
        <v>43216</v>
      </c>
      <c r="H29" s="210">
        <v>2018</v>
      </c>
      <c r="I29" s="280">
        <f>SUM(P29+V29)</f>
        <v>1204</v>
      </c>
      <c r="J29" s="211"/>
      <c r="K29" s="212">
        <v>124</v>
      </c>
      <c r="L29" s="212">
        <v>124</v>
      </c>
      <c r="M29" s="212">
        <v>142</v>
      </c>
      <c r="N29" s="212">
        <v>117</v>
      </c>
      <c r="O29" s="212">
        <v>123</v>
      </c>
      <c r="P29" s="280">
        <f>SUM(K29:O29)</f>
        <v>630</v>
      </c>
      <c r="Q29" s="212">
        <v>105</v>
      </c>
      <c r="R29" s="212">
        <v>106</v>
      </c>
      <c r="S29" s="212">
        <v>122</v>
      </c>
      <c r="T29" s="212">
        <v>121</v>
      </c>
      <c r="U29" s="212">
        <v>120</v>
      </c>
      <c r="V29" s="218">
        <f>SUM(Q29:U29)</f>
        <v>574</v>
      </c>
      <c r="W29" s="203"/>
      <c r="X29" s="203"/>
      <c r="Y29" s="203"/>
      <c r="Z29" s="203"/>
      <c r="AA29" s="203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17" t="s">
        <v>65</v>
      </c>
      <c r="F30" s="103"/>
      <c r="G30" s="209">
        <v>44623</v>
      </c>
      <c r="H30" s="210">
        <v>2022</v>
      </c>
      <c r="I30" s="280">
        <f>SUM(P30+V30)</f>
        <v>1174</v>
      </c>
      <c r="J30" s="211"/>
      <c r="K30" s="212">
        <v>120</v>
      </c>
      <c r="L30" s="212">
        <v>112</v>
      </c>
      <c r="M30" s="212">
        <v>106</v>
      </c>
      <c r="N30" s="212">
        <v>122</v>
      </c>
      <c r="O30" s="212">
        <v>126</v>
      </c>
      <c r="P30" s="280">
        <f>SUM(K30:O30)</f>
        <v>586</v>
      </c>
      <c r="Q30" s="212">
        <v>123</v>
      </c>
      <c r="R30" s="212">
        <v>127</v>
      </c>
      <c r="S30" s="212">
        <v>126</v>
      </c>
      <c r="T30" s="212">
        <v>103</v>
      </c>
      <c r="U30" s="212">
        <v>109</v>
      </c>
      <c r="V30" s="218">
        <f>SUM(Q30:U30)</f>
        <v>588</v>
      </c>
      <c r="W30" s="203"/>
      <c r="X30" s="203"/>
      <c r="Y30" s="203"/>
      <c r="Z30" s="203"/>
      <c r="AA30" s="203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17" t="s">
        <v>75</v>
      </c>
      <c r="F31" s="103"/>
      <c r="G31" s="209">
        <v>44548</v>
      </c>
      <c r="H31" s="210">
        <v>2021</v>
      </c>
      <c r="I31" s="280">
        <f>SUM(P31+V31)</f>
        <v>1100</v>
      </c>
      <c r="J31" s="211"/>
      <c r="K31" s="212">
        <v>92</v>
      </c>
      <c r="L31" s="212">
        <v>108</v>
      </c>
      <c r="M31" s="212">
        <v>124</v>
      </c>
      <c r="N31" s="212">
        <v>120</v>
      </c>
      <c r="O31" s="212">
        <v>109</v>
      </c>
      <c r="P31" s="280">
        <f>SUM(K31:O31)</f>
        <v>553</v>
      </c>
      <c r="Q31" s="212">
        <v>92</v>
      </c>
      <c r="R31" s="212">
        <v>124</v>
      </c>
      <c r="S31" s="212">
        <v>112</v>
      </c>
      <c r="T31" s="212">
        <v>107</v>
      </c>
      <c r="U31" s="212">
        <v>112</v>
      </c>
      <c r="V31" s="218">
        <f>SUM(Q31:U31)</f>
        <v>547</v>
      </c>
      <c r="W31" s="203"/>
      <c r="X31" s="203"/>
      <c r="Y31" s="203"/>
      <c r="Z31" s="203"/>
      <c r="AA31" s="203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17" t="s">
        <v>56</v>
      </c>
      <c r="F32" s="103"/>
      <c r="G32" s="209">
        <v>44511</v>
      </c>
      <c r="H32" s="210">
        <v>2021</v>
      </c>
      <c r="I32" s="280">
        <f>SUM(P32+V32)</f>
        <v>1061</v>
      </c>
      <c r="J32" s="211"/>
      <c r="K32" s="212">
        <v>100</v>
      </c>
      <c r="L32" s="212">
        <v>111</v>
      </c>
      <c r="M32" s="212">
        <v>114</v>
      </c>
      <c r="N32" s="212">
        <v>120</v>
      </c>
      <c r="O32" s="212">
        <v>110</v>
      </c>
      <c r="P32" s="280">
        <f>SUM(K32:O32)</f>
        <v>555</v>
      </c>
      <c r="Q32" s="212">
        <v>106</v>
      </c>
      <c r="R32" s="212">
        <v>105</v>
      </c>
      <c r="S32" s="212">
        <v>90</v>
      </c>
      <c r="T32" s="212">
        <v>96</v>
      </c>
      <c r="U32" s="212">
        <v>109</v>
      </c>
      <c r="V32" s="218">
        <f>SUM(Q32:U32)</f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64" t="s">
        <v>79</v>
      </c>
      <c r="F33" s="104"/>
      <c r="G33" s="220">
        <v>44611</v>
      </c>
      <c r="H33" s="366">
        <v>2022</v>
      </c>
      <c r="I33" s="221">
        <f>SUM(P33+V33)</f>
        <v>869</v>
      </c>
      <c r="J33" s="228"/>
      <c r="K33" s="365">
        <v>58</v>
      </c>
      <c r="L33" s="365">
        <v>103</v>
      </c>
      <c r="M33" s="365">
        <v>87</v>
      </c>
      <c r="N33" s="365">
        <v>111</v>
      </c>
      <c r="O33" s="365">
        <v>86</v>
      </c>
      <c r="P33" s="221">
        <f>SUM(K33:O33)</f>
        <v>445</v>
      </c>
      <c r="Q33" s="365">
        <v>87</v>
      </c>
      <c r="R33" s="365">
        <v>94</v>
      </c>
      <c r="S33" s="365">
        <v>82</v>
      </c>
      <c r="T33" s="365">
        <v>75</v>
      </c>
      <c r="U33" s="365">
        <v>86</v>
      </c>
      <c r="V33" s="222">
        <f>SUM(Q33:U33)</f>
        <v>424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2022-03-04T09:00:36Z</dcterms:modified>
</cp:coreProperties>
</file>