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Sjoelclub Aalsmeer\"/>
    </mc:Choice>
  </mc:AlternateContent>
  <xr:revisionPtr revIDLastSave="0" documentId="13_ncr:1_{67213DFC-A528-4267-93A9-2F2BADBAC46C}" xr6:coauthVersionLast="47" xr6:coauthVersionMax="47" xr10:uidLastSave="{00000000-0000-0000-0000-000000000000}"/>
  <bookViews>
    <workbookView xWindow="-108" yWindow="-108" windowWidth="23256" windowHeight="12576" xr2:uid="{F42FF6C8-335D-42C4-B883-F7CE27AFA2D7}"/>
  </bookViews>
  <sheets>
    <sheet name="Voorblad" sheetId="8" r:id="rId1"/>
    <sheet name="Daguitslag" sheetId="1" r:id="rId2"/>
    <sheet name="Persoon score" sheetId="2" r:id="rId3"/>
    <sheet name="Stand competite" sheetId="4" r:id="rId4"/>
    <sheet name="Punten" sheetId="9" r:id="rId5"/>
    <sheet name="Club Kampioen" sheetId="7" r:id="rId6"/>
    <sheet name="stand op gemid" sheetId="3" r:id="rId7"/>
    <sheet name="Speciale score" sheetId="5" r:id="rId8"/>
    <sheet name="PR" sheetId="6" r:id="rId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37" i="3" l="1"/>
  <c r="X31" i="3"/>
  <c r="X32" i="3"/>
  <c r="X34" i="3"/>
  <c r="X36" i="3"/>
  <c r="X38" i="3"/>
  <c r="X33" i="3"/>
  <c r="X35" i="3"/>
  <c r="X29" i="3"/>
  <c r="X19" i="3"/>
  <c r="X18" i="3"/>
  <c r="X17" i="3"/>
  <c r="X16" i="3"/>
  <c r="X22" i="3"/>
  <c r="X23" i="3"/>
  <c r="X20" i="3"/>
  <c r="X25" i="3"/>
  <c r="X24" i="3"/>
  <c r="X21" i="3"/>
  <c r="X10" i="3"/>
  <c r="X9" i="3"/>
  <c r="X6" i="3"/>
  <c r="X7" i="3"/>
  <c r="X12" i="3"/>
  <c r="X5" i="3"/>
  <c r="X11" i="3"/>
  <c r="X3" i="3"/>
  <c r="X8" i="3"/>
  <c r="X30" i="3"/>
  <c r="X4" i="3"/>
  <c r="X41" i="3"/>
  <c r="V37" i="3"/>
  <c r="AE34" i="2"/>
  <c r="Y34" i="2"/>
  <c r="S34" i="2"/>
  <c r="M34" i="2"/>
  <c r="V41" i="3"/>
  <c r="AE32" i="2"/>
  <c r="AE14" i="2"/>
  <c r="AE16" i="2"/>
  <c r="AE25" i="2"/>
  <c r="AE19" i="2"/>
  <c r="AE7" i="2"/>
  <c r="AE28" i="2"/>
  <c r="AE31" i="2"/>
  <c r="V11" i="3"/>
  <c r="V30" i="3"/>
  <c r="V31" i="3"/>
  <c r="V35" i="3"/>
  <c r="V34" i="3"/>
  <c r="V32" i="3"/>
  <c r="V33" i="3"/>
  <c r="V38" i="3"/>
  <c r="V36" i="3"/>
  <c r="V16" i="3"/>
  <c r="V17" i="3"/>
  <c r="V18" i="3"/>
  <c r="V19" i="3"/>
  <c r="V21" i="3"/>
  <c r="V20" i="3"/>
  <c r="V22" i="3"/>
  <c r="V25" i="3"/>
  <c r="V24" i="3"/>
  <c r="V3" i="3"/>
  <c r="V5" i="3"/>
  <c r="V7" i="3"/>
  <c r="V6" i="3"/>
  <c r="V9" i="3"/>
  <c r="V10" i="3"/>
  <c r="V12" i="3"/>
  <c r="V8" i="3"/>
  <c r="AE9" i="2"/>
  <c r="Y9" i="2"/>
  <c r="S9" i="2"/>
  <c r="M9" i="2"/>
  <c r="V12" i="6"/>
  <c r="P12" i="6"/>
  <c r="V4" i="3"/>
  <c r="V23" i="3"/>
  <c r="V29" i="3"/>
  <c r="AE22" i="2"/>
  <c r="Y22" i="2"/>
  <c r="S22" i="2"/>
  <c r="M22" i="2"/>
  <c r="V4" i="6"/>
  <c r="V5" i="6"/>
  <c r="V6" i="6"/>
  <c r="V7" i="6"/>
  <c r="V8" i="6"/>
  <c r="V9" i="6"/>
  <c r="V10" i="6"/>
  <c r="V11" i="6"/>
  <c r="V13" i="6"/>
  <c r="V14" i="6"/>
  <c r="V15" i="6"/>
  <c r="V16" i="6"/>
  <c r="V17" i="6"/>
  <c r="V19" i="6"/>
  <c r="V20" i="6"/>
  <c r="V21" i="6"/>
  <c r="V22" i="6"/>
  <c r="V18" i="6"/>
  <c r="V24" i="6"/>
  <c r="V25" i="6"/>
  <c r="V26" i="6"/>
  <c r="V27" i="6"/>
  <c r="V28" i="6"/>
  <c r="V23" i="6"/>
  <c r="V29" i="6"/>
  <c r="V30" i="6"/>
  <c r="V32" i="6"/>
  <c r="V31" i="6"/>
  <c r="V33" i="6"/>
  <c r="P4" i="6"/>
  <c r="P5" i="6"/>
  <c r="P6" i="6"/>
  <c r="P7" i="6"/>
  <c r="P8" i="6"/>
  <c r="P9" i="6"/>
  <c r="P10" i="6"/>
  <c r="P11" i="6"/>
  <c r="P13" i="6"/>
  <c r="P14" i="6"/>
  <c r="P15" i="6"/>
  <c r="P16" i="6"/>
  <c r="P17" i="6"/>
  <c r="P19" i="6"/>
  <c r="P20" i="6"/>
  <c r="P21" i="6"/>
  <c r="P22" i="6"/>
  <c r="P18" i="6"/>
  <c r="P24" i="6"/>
  <c r="P25" i="6"/>
  <c r="P26" i="6"/>
  <c r="P27" i="6"/>
  <c r="P28" i="6"/>
  <c r="P23" i="6"/>
  <c r="P29" i="6"/>
  <c r="P30" i="6"/>
  <c r="P32" i="6"/>
  <c r="P31" i="6"/>
  <c r="P33" i="6"/>
  <c r="V3" i="6"/>
  <c r="P3" i="6"/>
  <c r="M20" i="2"/>
  <c r="M4" i="2"/>
  <c r="M25" i="2"/>
  <c r="M12" i="2"/>
  <c r="S20" i="2"/>
  <c r="S4" i="2"/>
  <c r="S25" i="2"/>
  <c r="S12" i="2"/>
  <c r="Y20" i="2"/>
  <c r="Y4" i="2"/>
  <c r="Y25" i="2"/>
  <c r="Y12" i="2"/>
  <c r="AE20" i="2"/>
  <c r="AE4" i="2"/>
  <c r="AE12" i="2"/>
  <c r="AE33" i="2"/>
  <c r="AE24" i="2"/>
  <c r="AE13" i="2"/>
  <c r="AE21" i="2"/>
  <c r="AE5" i="2"/>
  <c r="AE3" i="2"/>
  <c r="AE29" i="2"/>
  <c r="AE11" i="2"/>
  <c r="AE27" i="2"/>
  <c r="AE6" i="2"/>
  <c r="AE15" i="2"/>
  <c r="AE8" i="2"/>
  <c r="AE26" i="2"/>
  <c r="AE23" i="2"/>
  <c r="AE18" i="2"/>
  <c r="AE30" i="2"/>
  <c r="AE10" i="2"/>
  <c r="Y33" i="2"/>
  <c r="Y24" i="2"/>
  <c r="Y32" i="2"/>
  <c r="Y13" i="2"/>
  <c r="Y21" i="2"/>
  <c r="Y19" i="2"/>
  <c r="Y7" i="2"/>
  <c r="Y5" i="2"/>
  <c r="Y3" i="2"/>
  <c r="Y29" i="2"/>
  <c r="Y14" i="2"/>
  <c r="Y11" i="2"/>
  <c r="Y27" i="2"/>
  <c r="Y16" i="2"/>
  <c r="Y31" i="2"/>
  <c r="Y6" i="2"/>
  <c r="Y15" i="2"/>
  <c r="Y8" i="2"/>
  <c r="Y26" i="2"/>
  <c r="Y28" i="2"/>
  <c r="Y23" i="2"/>
  <c r="Y18" i="2"/>
  <c r="Y30" i="2"/>
  <c r="Y10" i="2"/>
  <c r="S33" i="2"/>
  <c r="S24" i="2"/>
  <c r="S32" i="2"/>
  <c r="S13" i="2"/>
  <c r="S21" i="2"/>
  <c r="S19" i="2"/>
  <c r="S7" i="2"/>
  <c r="S5" i="2"/>
  <c r="S3" i="2"/>
  <c r="S29" i="2"/>
  <c r="S14" i="2"/>
  <c r="S11" i="2"/>
  <c r="S27" i="2"/>
  <c r="S16" i="2"/>
  <c r="S31" i="2"/>
  <c r="S6" i="2"/>
  <c r="S15" i="2"/>
  <c r="S8" i="2"/>
  <c r="S26" i="2"/>
  <c r="S28" i="2"/>
  <c r="S23" i="2"/>
  <c r="S18" i="2"/>
  <c r="S30" i="2"/>
  <c r="S10" i="2"/>
  <c r="M33" i="2"/>
  <c r="M24" i="2"/>
  <c r="M32" i="2"/>
  <c r="M13" i="2"/>
  <c r="M21" i="2"/>
  <c r="M19" i="2"/>
  <c r="M7" i="2"/>
  <c r="M5" i="2"/>
  <c r="M3" i="2"/>
  <c r="M29" i="2"/>
  <c r="M14" i="2"/>
  <c r="M11" i="2"/>
  <c r="M27" i="2"/>
  <c r="M16" i="2"/>
  <c r="M31" i="2"/>
  <c r="M6" i="2"/>
  <c r="M15" i="2"/>
  <c r="M8" i="2"/>
  <c r="M26" i="2"/>
  <c r="M28" i="2"/>
  <c r="M23" i="2"/>
  <c r="M18" i="2"/>
  <c r="M30" i="2"/>
  <c r="M10" i="2"/>
  <c r="AE17" i="2"/>
  <c r="Y17" i="2"/>
  <c r="S17" i="2"/>
  <c r="M17" i="2"/>
  <c r="D34" i="2" l="1"/>
  <c r="F34" i="2" s="1"/>
  <c r="I4" i="6"/>
  <c r="I22" i="6"/>
  <c r="I14" i="6"/>
  <c r="I15" i="6"/>
  <c r="D9" i="2"/>
  <c r="F9" i="2" s="1"/>
  <c r="I29" i="6"/>
  <c r="I12" i="6"/>
  <c r="I28" i="6"/>
  <c r="I24" i="6"/>
  <c r="I20" i="6"/>
  <c r="I10" i="6"/>
  <c r="I6" i="6"/>
  <c r="I26" i="6"/>
  <c r="I17" i="6"/>
  <c r="I13" i="6"/>
  <c r="I8" i="6"/>
  <c r="I27" i="6"/>
  <c r="I9" i="6"/>
  <c r="I5" i="6"/>
  <c r="I31" i="6"/>
  <c r="D22" i="2"/>
  <c r="F22" i="2" s="1"/>
  <c r="D5" i="2"/>
  <c r="F5" i="2" s="1"/>
  <c r="I19" i="6"/>
  <c r="I18" i="6"/>
  <c r="I33" i="6"/>
  <c r="I30" i="6"/>
  <c r="D21" i="2"/>
  <c r="F21" i="2" s="1"/>
  <c r="D10" i="2"/>
  <c r="F10" i="2" s="1"/>
  <c r="D28" i="2"/>
  <c r="F28" i="2" s="1"/>
  <c r="D7" i="2"/>
  <c r="F7" i="2" s="1"/>
  <c r="D6" i="2"/>
  <c r="F6" i="2" s="1"/>
  <c r="I32" i="6"/>
  <c r="I23" i="6"/>
  <c r="I25" i="6"/>
  <c r="I21" i="6"/>
  <c r="I16" i="6"/>
  <c r="I11" i="6"/>
  <c r="I7" i="6"/>
  <c r="I3" i="6"/>
  <c r="D33" i="2"/>
  <c r="F33" i="2" s="1"/>
  <c r="D11" i="2"/>
  <c r="F11" i="2" s="1"/>
  <c r="D27" i="2"/>
  <c r="F27" i="2" s="1"/>
  <c r="D3" i="2"/>
  <c r="F3" i="2" s="1"/>
  <c r="D19" i="2"/>
  <c r="F19" i="2" s="1"/>
  <c r="D24" i="2"/>
  <c r="F24" i="2" s="1"/>
  <c r="D32" i="2"/>
  <c r="F32" i="2" s="1"/>
  <c r="D23" i="2"/>
  <c r="F23" i="2" s="1"/>
  <c r="D15" i="2"/>
  <c r="F15" i="2" s="1"/>
  <c r="D12" i="2"/>
  <c r="F12" i="2" s="1"/>
  <c r="D20" i="2"/>
  <c r="F20" i="2" s="1"/>
  <c r="D25" i="2"/>
  <c r="F25" i="2" s="1"/>
  <c r="D18" i="2"/>
  <c r="F18" i="2" s="1"/>
  <c r="D8" i="2"/>
  <c r="F8" i="2" s="1"/>
  <c r="D4" i="2"/>
  <c r="F4" i="2" s="1"/>
  <c r="D16" i="2"/>
  <c r="F16" i="2" s="1"/>
  <c r="D29" i="2"/>
  <c r="F29" i="2" s="1"/>
  <c r="D30" i="2"/>
  <c r="F30" i="2" s="1"/>
  <c r="D26" i="2"/>
  <c r="F26" i="2" s="1"/>
  <c r="D31" i="2"/>
  <c r="F31" i="2" s="1"/>
  <c r="D14" i="2"/>
  <c r="F14" i="2" s="1"/>
  <c r="D13" i="2"/>
  <c r="F13" i="2" s="1"/>
  <c r="D17" i="2"/>
  <c r="F17" i="2" s="1"/>
  <c r="Q4" i="5" l="1"/>
  <c r="O4" i="5"/>
  <c r="K4" i="5"/>
  <c r="M4" i="5"/>
</calcChain>
</file>

<file path=xl/sharedStrings.xml><?xml version="1.0" encoding="utf-8"?>
<sst xmlns="http://schemas.openxmlformats.org/spreadsheetml/2006/main" count="420" uniqueCount="90">
  <si>
    <t>Klasse A</t>
  </si>
  <si>
    <t>Bakscore</t>
  </si>
  <si>
    <t>Wijnand Springintveld</t>
  </si>
  <si>
    <t>Sjaak Siebeling</t>
  </si>
  <si>
    <t>Theo van leijden</t>
  </si>
  <si>
    <t>Wijnand Springin`tveld</t>
  </si>
  <si>
    <t>Punten</t>
  </si>
  <si>
    <t>Klasse B</t>
  </si>
  <si>
    <t>Ronde 1</t>
  </si>
  <si>
    <t>Ronde 2</t>
  </si>
  <si>
    <t>Ronde 3</t>
  </si>
  <si>
    <t>Totaal</t>
  </si>
  <si>
    <t>Gemiddelde</t>
  </si>
  <si>
    <t>Theo van Leijden</t>
  </si>
  <si>
    <t>Totaal score</t>
  </si>
  <si>
    <t>Gem. score</t>
  </si>
  <si>
    <t>Gemid.</t>
  </si>
  <si>
    <t>Punten gehaald</t>
  </si>
  <si>
    <t xml:space="preserve">      </t>
  </si>
  <si>
    <t>Speciale Score's</t>
  </si>
  <si>
    <t>TOTAAL</t>
  </si>
  <si>
    <t xml:space="preserve">  </t>
  </si>
  <si>
    <t>Naam sjoeler</t>
  </si>
  <si>
    <t>Datum score</t>
  </si>
  <si>
    <t>Karin Dijkstra</t>
  </si>
  <si>
    <t>Tim van Tiem</t>
  </si>
  <si>
    <t>Albert Geleijn</t>
  </si>
  <si>
    <t>Tiny Amsing</t>
  </si>
  <si>
    <t>Hans v. Leeuwen</t>
  </si>
  <si>
    <t>Petra Houweling</t>
  </si>
  <si>
    <t>Wim Voorbij</t>
  </si>
  <si>
    <t>Jacob van 't Hof</t>
  </si>
  <si>
    <t>Pim van der Meer</t>
  </si>
  <si>
    <t xml:space="preserve">Marja Springin`tveld </t>
  </si>
  <si>
    <t>Mahjan Yari</t>
  </si>
  <si>
    <t>Mirjam van de Berg</t>
  </si>
  <si>
    <t>Maria Baggen</t>
  </si>
  <si>
    <t>Klaas de Vries</t>
  </si>
  <si>
    <t>Margriet de Vries</t>
  </si>
  <si>
    <t>Jan Geleijn Dzn</t>
  </si>
  <si>
    <t>Gazi Örsҫek</t>
  </si>
  <si>
    <t>Pleun v. Verseveld</t>
  </si>
  <si>
    <t>Elisa de Jong</t>
  </si>
  <si>
    <t>Mirjam van den Berg</t>
  </si>
  <si>
    <t>Hans van Leeuwen</t>
  </si>
  <si>
    <t>Marja Springintveld</t>
  </si>
  <si>
    <t xml:space="preserve">Klaas de Vries </t>
  </si>
  <si>
    <t>Pleun van Verseveld</t>
  </si>
  <si>
    <r>
      <t xml:space="preserve">152 </t>
    </r>
    <r>
      <rPr>
        <b/>
        <sz val="11"/>
        <color rgb="FF000000"/>
        <rFont val="Arial Black"/>
        <family val="2"/>
      </rPr>
      <t>Gegooid</t>
    </r>
  </si>
  <si>
    <t>148 Gegooid</t>
  </si>
  <si>
    <r>
      <t xml:space="preserve"> 150  </t>
    </r>
    <r>
      <rPr>
        <b/>
        <sz val="11"/>
        <color rgb="FF000000"/>
        <rFont val="Arial Black"/>
        <family val="2"/>
      </rPr>
      <t>Gegooid</t>
    </r>
  </si>
  <si>
    <t>140+ Gegooid</t>
  </si>
  <si>
    <t>Marja Springin'tveld</t>
  </si>
  <si>
    <t>Wijnand Springin'tveld</t>
  </si>
  <si>
    <t>Dames clubkampioenschap</t>
  </si>
  <si>
    <t>Heren Clubkampioenschap</t>
  </si>
  <si>
    <t>Cock Tukker</t>
  </si>
  <si>
    <t>Patrick Haring</t>
  </si>
  <si>
    <t>Thijs Brozius</t>
  </si>
  <si>
    <t>Klasse Hfd</t>
  </si>
  <si>
    <t>Jan Alderden</t>
  </si>
  <si>
    <t>Iko van Elburg</t>
  </si>
  <si>
    <t>Anouschka Ploeger</t>
  </si>
  <si>
    <t>Ronde 4</t>
  </si>
  <si>
    <t>Jaar</t>
  </si>
  <si>
    <t>Score</t>
  </si>
  <si>
    <t xml:space="preserve">PR </t>
  </si>
  <si>
    <t>PR 10 bakken</t>
  </si>
  <si>
    <t>Pia Mulder</t>
  </si>
  <si>
    <t>Diny Bosman</t>
  </si>
  <si>
    <t>zijn er afgehaald!</t>
  </si>
  <si>
    <t>Conny Offerman</t>
  </si>
  <si>
    <t>Rood uit de competitie door</t>
  </si>
  <si>
    <t>meer dan 8 series van 10 gemist.</t>
  </si>
  <si>
    <t>Kees Kuypers</t>
  </si>
  <si>
    <t xml:space="preserve">       Tussenstand competitie 2022-2023</t>
  </si>
  <si>
    <t>Gem. 2022-2023</t>
  </si>
  <si>
    <t>Hoogste 2022/23</t>
  </si>
  <si>
    <t>Hoofdklasse</t>
  </si>
  <si>
    <t>A-klasse</t>
  </si>
  <si>
    <t>B-klasse</t>
  </si>
  <si>
    <t>series</t>
  </si>
  <si>
    <t>gemiste</t>
  </si>
  <si>
    <r>
      <t xml:space="preserve">Gazi </t>
    </r>
    <r>
      <rPr>
        <b/>
        <sz val="12"/>
        <rFont val="Calibri"/>
        <family val="2"/>
      </rPr>
      <t>Ö</t>
    </r>
    <r>
      <rPr>
        <b/>
        <sz val="12"/>
        <rFont val="Arial Black"/>
        <family val="2"/>
      </rPr>
      <t>rs</t>
    </r>
    <r>
      <rPr>
        <b/>
        <sz val="12"/>
        <rFont val="Calibri"/>
        <family val="2"/>
      </rPr>
      <t>ç</t>
    </r>
    <r>
      <rPr>
        <b/>
        <sz val="12"/>
        <rFont val="Arial Black"/>
        <family val="2"/>
      </rPr>
      <t>ek</t>
    </r>
  </si>
  <si>
    <t>Klasse X</t>
  </si>
  <si>
    <t xml:space="preserve">8 slechtste series </t>
  </si>
  <si>
    <t>Kees kuypers</t>
  </si>
  <si>
    <t>x</t>
  </si>
  <si>
    <t>Jan Geleijn</t>
  </si>
  <si>
    <t xml:space="preserve"> Daguitslag 13 APRIL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</si>
</sst>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 * #,##0.00_ ;_ * \-#,##0.00_ ;_ * &quot;-&quot;??_ ;_ @_ "/>
    <numFmt numFmtId="164" formatCode="[$-413]General"/>
    <numFmt numFmtId="165" formatCode="[$-413]0.00"/>
    <numFmt numFmtId="166" formatCode="d\-mmm\-yy"/>
    <numFmt numFmtId="167" formatCode="dd\-mm\-yy"/>
    <numFmt numFmtId="168" formatCode="[$-413]0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i/>
      <sz val="18"/>
      <color rgb="FF000099"/>
      <name val="Calibri"/>
      <family val="2"/>
    </font>
    <font>
      <sz val="11"/>
      <color rgb="FFFF0000"/>
      <name val="Arial1"/>
    </font>
    <font>
      <b/>
      <sz val="12"/>
      <color rgb="FF000000"/>
      <name val="Arial Black"/>
      <family val="2"/>
    </font>
    <font>
      <b/>
      <sz val="11"/>
      <color rgb="FF000000"/>
      <name val="Arial"/>
      <family val="2"/>
    </font>
    <font>
      <b/>
      <sz val="12"/>
      <color rgb="FFC00000"/>
      <name val="Arial Black"/>
      <family val="2"/>
    </font>
    <font>
      <b/>
      <sz val="12"/>
      <color rgb="FF00B050"/>
      <name val="Arial"/>
      <family val="2"/>
    </font>
    <font>
      <b/>
      <sz val="12"/>
      <color rgb="FFFF0000"/>
      <name val="Arial Black"/>
      <family val="2"/>
    </font>
    <font>
      <b/>
      <sz val="12"/>
      <color rgb="FF00CC00"/>
      <name val="Arial Black"/>
      <family val="2"/>
    </font>
    <font>
      <sz val="12"/>
      <color rgb="FF0000FF"/>
      <name val="Arial Black"/>
      <family val="2"/>
    </font>
    <font>
      <sz val="12"/>
      <color rgb="FF000000"/>
      <name val="Arial Black"/>
      <family val="2"/>
    </font>
    <font>
      <sz val="12"/>
      <color rgb="FFC00000"/>
      <name val="Arial Black"/>
      <family val="2"/>
    </font>
    <font>
      <sz val="12"/>
      <color rgb="FFFF0000"/>
      <name val="Arial Black"/>
      <family val="2"/>
    </font>
    <font>
      <b/>
      <sz val="12"/>
      <color rgb="FF0070C0"/>
      <name val="Arial Black"/>
      <family val="2"/>
    </font>
    <font>
      <b/>
      <sz val="12"/>
      <color rgb="FF0F06BA"/>
      <name val="Arial Black"/>
      <family val="2"/>
    </font>
    <font>
      <sz val="12"/>
      <color rgb="FF0F06BA"/>
      <name val="Arial Black"/>
      <family val="2"/>
    </font>
    <font>
      <b/>
      <sz val="12"/>
      <color rgb="FF0F06BA"/>
      <name val="Arial"/>
      <family val="2"/>
    </font>
    <font>
      <sz val="12"/>
      <name val="Arial Black"/>
      <family val="2"/>
    </font>
    <font>
      <sz val="12"/>
      <color rgb="FF0000CC"/>
      <name val="Arial Black"/>
      <family val="2"/>
    </font>
    <font>
      <sz val="10"/>
      <color rgb="FFFF0000"/>
      <name val="Verdana"/>
      <family val="2"/>
    </font>
    <font>
      <b/>
      <sz val="10"/>
      <color rgb="FF000000"/>
      <name val="Verdana"/>
      <family val="2"/>
    </font>
    <font>
      <b/>
      <sz val="10"/>
      <color rgb="FF00CC00"/>
      <name val="Verdana"/>
      <family val="2"/>
    </font>
    <font>
      <b/>
      <sz val="10"/>
      <color rgb="FF0070C0"/>
      <name val="Verdana"/>
      <family val="2"/>
    </font>
    <font>
      <sz val="10"/>
      <color rgb="FF000000"/>
      <name val="Verdana"/>
      <family val="2"/>
    </font>
    <font>
      <b/>
      <sz val="16"/>
      <color rgb="FFFF0000"/>
      <name val="Calibri"/>
      <family val="2"/>
    </font>
    <font>
      <b/>
      <sz val="16"/>
      <color rgb="FF000000"/>
      <name val="Calibri"/>
      <family val="2"/>
    </font>
    <font>
      <b/>
      <sz val="16"/>
      <color rgb="FF00CC00"/>
      <name val="Calibri"/>
      <family val="2"/>
    </font>
    <font>
      <b/>
      <sz val="16"/>
      <color rgb="FF0070C0"/>
      <name val="Calibri"/>
      <family val="2"/>
    </font>
    <font>
      <b/>
      <sz val="11"/>
      <color rgb="FFFF0000"/>
      <name val="Calibri"/>
      <family val="2"/>
    </font>
    <font>
      <b/>
      <sz val="11"/>
      <color rgb="FF000000"/>
      <name val="Calibri"/>
      <family val="2"/>
    </font>
    <font>
      <sz val="11"/>
      <color rgb="FF0066CC"/>
      <name val="Calibri"/>
      <family val="2"/>
    </font>
    <font>
      <sz val="11"/>
      <color rgb="FF0066FF"/>
      <name val="Calibri"/>
      <family val="2"/>
    </font>
    <font>
      <b/>
      <sz val="16"/>
      <color rgb="FF0066FF"/>
      <name val="Calibri"/>
      <family val="2"/>
    </font>
    <font>
      <b/>
      <sz val="16"/>
      <color rgb="FFC00000"/>
      <name val="Calibri"/>
      <family val="2"/>
    </font>
    <font>
      <b/>
      <sz val="11"/>
      <color rgb="FFC00000"/>
      <name val="Calibri"/>
      <family val="2"/>
    </font>
    <font>
      <b/>
      <sz val="11"/>
      <color rgb="FF333333"/>
      <name val="Calibri"/>
      <family val="2"/>
    </font>
    <font>
      <sz val="11"/>
      <color rgb="FFC00000"/>
      <name val="Calibri"/>
      <family val="2"/>
    </font>
    <font>
      <sz val="11"/>
      <color rgb="FF000000"/>
      <name val="Calibri1"/>
    </font>
    <font>
      <b/>
      <i/>
      <sz val="12"/>
      <color rgb="FF0066FF"/>
      <name val="Arial Black"/>
      <family val="2"/>
    </font>
    <font>
      <sz val="12"/>
      <color rgb="FF0066FF"/>
      <name val="Arial Black"/>
      <family val="2"/>
    </font>
    <font>
      <sz val="11"/>
      <color rgb="FFFF0000"/>
      <name val="Calibri"/>
      <family val="2"/>
    </font>
    <font>
      <sz val="12"/>
      <color rgb="FF0066CC"/>
      <name val="Arial Black"/>
      <family val="2"/>
    </font>
    <font>
      <b/>
      <sz val="11"/>
      <color rgb="FF0F06BA"/>
      <name val="Calibri"/>
      <family val="2"/>
    </font>
    <font>
      <b/>
      <sz val="16"/>
      <color rgb="FF0F06BA"/>
      <name val="Calibri"/>
      <family val="2"/>
    </font>
    <font>
      <sz val="11"/>
      <color rgb="FF0F06BA"/>
      <name val="Calibri1"/>
    </font>
    <font>
      <sz val="11"/>
      <color rgb="FF0F06BA"/>
      <name val="Calibri"/>
      <family val="2"/>
    </font>
    <font>
      <sz val="11"/>
      <color rgb="FF0F06BA"/>
      <name val="Calibri"/>
      <family val="2"/>
      <scheme val="minor"/>
    </font>
    <font>
      <b/>
      <sz val="12"/>
      <color theme="9" tint="-0.499984740745262"/>
      <name val="Arial Black"/>
      <family val="2"/>
    </font>
    <font>
      <b/>
      <sz val="12"/>
      <color theme="7" tint="-0.499984740745262"/>
      <name val="Arial"/>
      <family val="2"/>
    </font>
    <font>
      <sz val="12"/>
      <color theme="7" tint="-0.499984740745262"/>
      <name val="Arial Black"/>
      <family val="2"/>
    </font>
    <font>
      <sz val="11"/>
      <color theme="7" tint="0.39997558519241921"/>
      <name val="Calibri"/>
      <family val="2"/>
      <scheme val="minor"/>
    </font>
    <font>
      <b/>
      <sz val="20"/>
      <color rgb="FF000000"/>
      <name val="Arial Black"/>
      <family val="2"/>
    </font>
    <font>
      <sz val="14"/>
      <color rgb="FF000000"/>
      <name val="Arial Black"/>
      <family val="2"/>
    </font>
    <font>
      <b/>
      <sz val="11"/>
      <color rgb="FF000000"/>
      <name val="Arial Black"/>
      <family val="2"/>
    </font>
    <font>
      <sz val="10"/>
      <color rgb="FF000000"/>
      <name val="Ravie"/>
      <family val="5"/>
    </font>
    <font>
      <b/>
      <sz val="11"/>
      <color rgb="FF009900"/>
      <name val="Arial"/>
      <family val="2"/>
    </font>
    <font>
      <b/>
      <sz val="12"/>
      <color rgb="FF000000"/>
      <name val="Calibri"/>
      <family val="2"/>
    </font>
    <font>
      <b/>
      <sz val="12"/>
      <color rgb="FF0070C0"/>
      <name val="Calibri"/>
      <family val="2"/>
    </font>
    <font>
      <b/>
      <sz val="12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009900"/>
      <name val="Arial1"/>
    </font>
    <font>
      <b/>
      <sz val="12"/>
      <color theme="5"/>
      <name val="Arial Black"/>
      <family val="2"/>
    </font>
    <font>
      <sz val="11"/>
      <color theme="5"/>
      <name val="Arial Black"/>
      <family val="2"/>
    </font>
    <font>
      <b/>
      <sz val="12"/>
      <color theme="9" tint="-0.249977111117893"/>
      <name val="Arial Black"/>
      <family val="2"/>
    </font>
    <font>
      <sz val="12"/>
      <color theme="6" tint="-0.499984740745262"/>
      <name val="Arial Black"/>
      <family val="2"/>
    </font>
    <font>
      <sz val="11"/>
      <color rgb="FFFFFF00"/>
      <name val="Calibri"/>
      <family val="2"/>
      <scheme val="minor"/>
    </font>
    <font>
      <b/>
      <sz val="12"/>
      <color rgb="FFFFFF00"/>
      <name val="Arial Black"/>
      <family val="2"/>
    </font>
    <font>
      <sz val="12"/>
      <color rgb="FF33CC33"/>
      <name val="Arial Black"/>
      <family val="2"/>
    </font>
    <font>
      <b/>
      <sz val="12"/>
      <color rgb="FF33CC33"/>
      <name val="Arial Black"/>
      <family val="2"/>
    </font>
    <font>
      <sz val="12"/>
      <color theme="1"/>
      <name val="Arial Black"/>
      <family val="2"/>
    </font>
    <font>
      <sz val="11"/>
      <color rgb="FF92D050"/>
      <name val="Calibri"/>
      <family val="2"/>
      <scheme val="minor"/>
    </font>
    <font>
      <b/>
      <sz val="12"/>
      <color rgb="FF00FF00"/>
      <name val="Arial Black"/>
      <family val="2"/>
    </font>
    <font>
      <b/>
      <sz val="12"/>
      <name val="Arial Black"/>
      <family val="2"/>
    </font>
    <font>
      <b/>
      <sz val="16"/>
      <color rgb="FF33CC33"/>
      <name val="Calibri"/>
      <family val="2"/>
    </font>
    <font>
      <b/>
      <sz val="16"/>
      <color theme="0"/>
      <name val="Calibri"/>
      <family val="2"/>
    </font>
    <font>
      <b/>
      <sz val="12"/>
      <color theme="1"/>
      <name val="Arial Black"/>
      <family val="2"/>
    </font>
    <font>
      <b/>
      <sz val="9"/>
      <color rgb="FF000000"/>
      <name val="Calibri"/>
      <family val="2"/>
    </font>
    <font>
      <b/>
      <sz val="9"/>
      <color rgb="FF333333"/>
      <name val="Calibri"/>
      <family val="2"/>
    </font>
    <font>
      <sz val="9"/>
      <color theme="1"/>
      <name val="Calibri"/>
      <family val="2"/>
      <scheme val="minor"/>
    </font>
    <font>
      <sz val="12"/>
      <color rgb="FF002060"/>
      <name val="Arial Black"/>
      <family val="2"/>
    </font>
    <font>
      <b/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color rgb="FF0F06BA"/>
      <name val="Calibri"/>
      <family val="2"/>
      <scheme val="minor"/>
    </font>
    <font>
      <b/>
      <sz val="11"/>
      <color rgb="FF0F06BA"/>
      <name val="Calibri"/>
      <family val="2"/>
      <scheme val="minor"/>
    </font>
    <font>
      <b/>
      <i/>
      <sz val="18"/>
      <name val="Calibri"/>
      <family val="2"/>
    </font>
    <font>
      <b/>
      <sz val="12"/>
      <name val="Arial"/>
      <family val="2"/>
    </font>
    <font>
      <b/>
      <i/>
      <sz val="12"/>
      <color rgb="FF0F06BA"/>
      <name val="Arial Black"/>
      <family val="2"/>
    </font>
    <font>
      <i/>
      <sz val="12"/>
      <color rgb="FF0F06BA"/>
      <name val="Arial Black"/>
      <family val="2"/>
    </font>
    <font>
      <b/>
      <sz val="11"/>
      <name val="Arial"/>
      <family val="2"/>
    </font>
    <font>
      <b/>
      <sz val="11"/>
      <color rgb="FF0F06BA"/>
      <name val="Arial Black"/>
      <family val="2"/>
    </font>
    <font>
      <sz val="11"/>
      <color rgb="FF0F06BA"/>
      <name val="Arial Black"/>
      <family val="2"/>
    </font>
    <font>
      <sz val="20"/>
      <color rgb="FF0F06BA"/>
      <name val="Arial1"/>
    </font>
    <font>
      <b/>
      <sz val="10"/>
      <color rgb="FF0F06BA"/>
      <name val="Arial Black"/>
      <family val="2"/>
    </font>
    <font>
      <sz val="11"/>
      <name val="Calibri"/>
      <family val="2"/>
      <scheme val="minor"/>
    </font>
    <font>
      <b/>
      <sz val="11"/>
      <color theme="1"/>
      <name val="Arial Black"/>
      <family val="2"/>
    </font>
    <font>
      <b/>
      <sz val="10"/>
      <color theme="1"/>
      <name val="Arial Black"/>
      <family val="2"/>
    </font>
    <font>
      <b/>
      <sz val="8"/>
      <color rgb="FFC0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6"/>
      <color rgb="FFC00000"/>
      <name val="Verdana"/>
      <family val="2"/>
    </font>
    <font>
      <b/>
      <sz val="18"/>
      <color rgb="FFC00000"/>
      <name val="Calibri"/>
      <family val="2"/>
      <scheme val="minor"/>
    </font>
    <font>
      <b/>
      <sz val="12"/>
      <name val="Calibri"/>
      <family val="2"/>
    </font>
    <font>
      <i/>
      <sz val="12"/>
      <color rgb="FF0066FF"/>
      <name val="Arial Black"/>
      <family val="2"/>
    </font>
  </fonts>
  <fills count="23">
    <fill>
      <patternFill patternType="none"/>
    </fill>
    <fill>
      <patternFill patternType="gray125"/>
    </fill>
    <fill>
      <patternFill patternType="solid">
        <fgColor rgb="FFFFC000"/>
        <bgColor rgb="FFFFC000"/>
      </patternFill>
    </fill>
    <fill>
      <patternFill patternType="solid">
        <fgColor rgb="FFFCE4D6"/>
        <bgColor rgb="FFFCE4D6"/>
      </patternFill>
    </fill>
    <fill>
      <patternFill patternType="solid">
        <fgColor theme="7" tint="0.79998168889431442"/>
        <bgColor rgb="FFFCE4D6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CD5B4"/>
        <bgColor rgb="FFFCD5B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FFC000"/>
      </patternFill>
    </fill>
    <fill>
      <patternFill patternType="solid">
        <fgColor rgb="FF92D050"/>
        <bgColor rgb="FFFCE4D6"/>
      </patternFill>
    </fill>
    <fill>
      <patternFill patternType="solid">
        <fgColor rgb="FF92D050"/>
        <bgColor rgb="FFFFFFFF"/>
      </patternFill>
    </fill>
    <fill>
      <patternFill patternType="solid">
        <fgColor theme="0"/>
        <bgColor rgb="FFFCE4D6"/>
      </patternFill>
    </fill>
    <fill>
      <patternFill patternType="solid">
        <fgColor rgb="FF92D050"/>
        <bgColor rgb="FF00B050"/>
      </patternFill>
    </fill>
    <fill>
      <patternFill patternType="solid">
        <fgColor rgb="FF669900"/>
        <bgColor indexed="64"/>
      </patternFill>
    </fill>
    <fill>
      <patternFill patternType="solid">
        <fgColor rgb="FF669900"/>
        <bgColor rgb="FFFCE4D6"/>
      </patternFill>
    </fill>
    <fill>
      <patternFill patternType="solid">
        <fgColor rgb="FF669900"/>
        <bgColor rgb="FF00B050"/>
      </patternFill>
    </fill>
    <fill>
      <patternFill patternType="solid">
        <fgColor rgb="FF99FF66"/>
        <bgColor indexed="64"/>
      </patternFill>
    </fill>
    <fill>
      <patternFill patternType="solid">
        <fgColor theme="0"/>
        <bgColor rgb="FFFFC000"/>
      </patternFill>
    </fill>
    <fill>
      <patternFill patternType="solid">
        <fgColor theme="0"/>
        <bgColor rgb="FF9BC2E6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92D050"/>
      </patternFill>
    </fill>
    <fill>
      <patternFill patternType="solid">
        <fgColor theme="0"/>
        <bgColor rgb="FF00B050"/>
      </patternFill>
    </fill>
  </fills>
  <borders count="120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rgb="FF000000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/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rgb="FF000000"/>
      </right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/>
      <right style="medium">
        <color rgb="FF000000"/>
      </right>
      <top style="thick">
        <color indexed="64"/>
      </top>
      <bottom/>
      <diagonal/>
    </border>
    <border>
      <left style="medium">
        <color rgb="FF000000"/>
      </left>
      <right style="medium">
        <color rgb="FF000000"/>
      </right>
      <top style="thick">
        <color indexed="64"/>
      </top>
      <bottom/>
      <diagonal/>
    </border>
    <border>
      <left style="medium">
        <color rgb="FF000000"/>
      </left>
      <right/>
      <top style="thick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rgb="FF000000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rgb="FF000000"/>
      </left>
      <right/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thin">
        <color indexed="64"/>
      </bottom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rgb="FF000000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 style="medium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2" fillId="0" borderId="0" applyBorder="0" applyProtection="0"/>
  </cellStyleXfs>
  <cellXfs count="723">
    <xf numFmtId="0" fontId="0" fillId="0" borderId="0" xfId="0"/>
    <xf numFmtId="0" fontId="0" fillId="8" borderId="0" xfId="0" applyFill="1"/>
    <xf numFmtId="164" fontId="26" fillId="8" borderId="0" xfId="2" applyFont="1" applyFill="1" applyBorder="1"/>
    <xf numFmtId="164" fontId="14" fillId="8" borderId="0" xfId="2" applyFont="1" applyFill="1"/>
    <xf numFmtId="164" fontId="14" fillId="8" borderId="0" xfId="2" applyFont="1" applyFill="1" applyBorder="1"/>
    <xf numFmtId="164" fontId="10" fillId="8" borderId="0" xfId="2" applyFont="1" applyFill="1" applyBorder="1"/>
    <xf numFmtId="164" fontId="12" fillId="8" borderId="0" xfId="2" applyFont="1" applyFill="1" applyBorder="1"/>
    <xf numFmtId="0" fontId="12" fillId="8" borderId="0" xfId="0" applyFont="1" applyFill="1"/>
    <xf numFmtId="0" fontId="56" fillId="8" borderId="0" xfId="2" applyNumberFormat="1" applyFont="1" applyFill="1" applyBorder="1"/>
    <xf numFmtId="0" fontId="9" fillId="8" borderId="0" xfId="0" applyFont="1" applyFill="1"/>
    <xf numFmtId="164" fontId="44" fillId="8" borderId="0" xfId="2" applyFont="1" applyFill="1"/>
    <xf numFmtId="164" fontId="9" fillId="8" borderId="0" xfId="2" applyFont="1" applyFill="1" applyBorder="1"/>
    <xf numFmtId="0" fontId="46" fillId="8" borderId="0" xfId="0" applyFont="1" applyFill="1"/>
    <xf numFmtId="0" fontId="47" fillId="8" borderId="0" xfId="0" applyFont="1" applyFill="1"/>
    <xf numFmtId="0" fontId="48" fillId="8" borderId="0" xfId="0" applyFont="1" applyFill="1"/>
    <xf numFmtId="165" fontId="35" fillId="10" borderId="0" xfId="2" applyNumberFormat="1" applyFont="1" applyFill="1" applyBorder="1"/>
    <xf numFmtId="164" fontId="2" fillId="8" borderId="0" xfId="2" applyFill="1" applyBorder="1"/>
    <xf numFmtId="164" fontId="2" fillId="8" borderId="0" xfId="2" applyFill="1"/>
    <xf numFmtId="165" fontId="38" fillId="8" borderId="0" xfId="2" applyNumberFormat="1" applyFont="1" applyFill="1"/>
    <xf numFmtId="164" fontId="32" fillId="8" borderId="0" xfId="2" applyFont="1" applyFill="1"/>
    <xf numFmtId="164" fontId="30" fillId="8" borderId="0" xfId="2" applyFont="1" applyFill="1"/>
    <xf numFmtId="164" fontId="40" fillId="8" borderId="0" xfId="2" applyFont="1" applyFill="1" applyBorder="1" applyAlignment="1">
      <alignment horizontal="center"/>
    </xf>
    <xf numFmtId="0" fontId="40" fillId="8" borderId="0" xfId="0" applyFont="1" applyFill="1" applyAlignment="1">
      <alignment horizontal="center"/>
    </xf>
    <xf numFmtId="0" fontId="41" fillId="8" borderId="0" xfId="0" applyFont="1" applyFill="1" applyAlignment="1">
      <alignment horizontal="center"/>
    </xf>
    <xf numFmtId="164" fontId="41" fillId="8" borderId="0" xfId="2" applyFont="1" applyFill="1" applyBorder="1" applyAlignment="1">
      <alignment horizontal="center"/>
    </xf>
    <xf numFmtId="164" fontId="40" fillId="9" borderId="0" xfId="2" applyFont="1" applyFill="1" applyBorder="1" applyAlignment="1">
      <alignment horizontal="center"/>
    </xf>
    <xf numFmtId="0" fontId="10" fillId="8" borderId="0" xfId="2" applyNumberFormat="1" applyFont="1" applyFill="1" applyBorder="1"/>
    <xf numFmtId="165" fontId="13" fillId="8" borderId="0" xfId="2" applyNumberFormat="1" applyFont="1" applyFill="1" applyBorder="1" applyAlignment="1">
      <alignment horizontal="center"/>
    </xf>
    <xf numFmtId="164" fontId="40" fillId="8" borderId="0" xfId="2" applyFont="1" applyFill="1" applyBorder="1"/>
    <xf numFmtId="0" fontId="40" fillId="8" borderId="0" xfId="0" applyFont="1" applyFill="1"/>
    <xf numFmtId="0" fontId="41" fillId="8" borderId="0" xfId="0" applyFont="1" applyFill="1"/>
    <xf numFmtId="164" fontId="41" fillId="8" borderId="0" xfId="2" applyFont="1" applyFill="1" applyBorder="1"/>
    <xf numFmtId="0" fontId="40" fillId="8" borderId="0" xfId="2" applyNumberFormat="1" applyFont="1" applyFill="1" applyBorder="1" applyAlignment="1">
      <alignment horizontal="center"/>
    </xf>
    <xf numFmtId="164" fontId="21" fillId="8" borderId="0" xfId="2" applyFont="1" applyFill="1"/>
    <xf numFmtId="164" fontId="22" fillId="8" borderId="0" xfId="2" applyFont="1" applyFill="1"/>
    <xf numFmtId="164" fontId="23" fillId="8" borderId="0" xfId="2" applyFont="1" applyFill="1"/>
    <xf numFmtId="164" fontId="24" fillId="8" borderId="0" xfId="2" applyFont="1" applyFill="1"/>
    <xf numFmtId="164" fontId="25" fillId="8" borderId="0" xfId="2" applyFont="1" applyFill="1"/>
    <xf numFmtId="164" fontId="3" fillId="9" borderId="0" xfId="2" applyFont="1" applyFill="1" applyBorder="1" applyAlignment="1">
      <alignment vertical="top"/>
    </xf>
    <xf numFmtId="0" fontId="4" fillId="8" borderId="0" xfId="0" applyFont="1" applyFill="1"/>
    <xf numFmtId="164" fontId="11" fillId="8" borderId="0" xfId="2" applyFont="1" applyFill="1" applyBorder="1"/>
    <xf numFmtId="164" fontId="8" fillId="10" borderId="22" xfId="2" applyFont="1" applyFill="1" applyBorder="1"/>
    <xf numFmtId="164" fontId="8" fillId="10" borderId="0" xfId="2" applyFont="1" applyFill="1" applyBorder="1"/>
    <xf numFmtId="164" fontId="19" fillId="8" borderId="0" xfId="2" applyFont="1" applyFill="1" applyBorder="1"/>
    <xf numFmtId="164" fontId="41" fillId="0" borderId="0" xfId="2" applyFont="1" applyBorder="1" applyAlignment="1">
      <alignment horizontal="center"/>
    </xf>
    <xf numFmtId="164" fontId="5" fillId="6" borderId="0" xfId="2" applyFont="1" applyFill="1" applyBorder="1"/>
    <xf numFmtId="164" fontId="5" fillId="6" borderId="5" xfId="2" applyFont="1" applyFill="1" applyBorder="1"/>
    <xf numFmtId="164" fontId="5" fillId="5" borderId="28" xfId="2" applyFont="1" applyFill="1" applyBorder="1"/>
    <xf numFmtId="164" fontId="6" fillId="5" borderId="32" xfId="2" applyFont="1" applyFill="1" applyBorder="1"/>
    <xf numFmtId="164" fontId="28" fillId="8" borderId="0" xfId="2" applyFont="1" applyFill="1" applyBorder="1"/>
    <xf numFmtId="164" fontId="27" fillId="8" borderId="0" xfId="2" applyFont="1" applyFill="1" applyBorder="1"/>
    <xf numFmtId="164" fontId="29" fillId="8" borderId="0" xfId="2" applyFont="1" applyFill="1" applyBorder="1"/>
    <xf numFmtId="164" fontId="5" fillId="5" borderId="71" xfId="2" applyFont="1" applyFill="1" applyBorder="1"/>
    <xf numFmtId="164" fontId="7" fillId="4" borderId="31" xfId="2" applyFont="1" applyFill="1" applyBorder="1"/>
    <xf numFmtId="0" fontId="10" fillId="6" borderId="55" xfId="2" applyNumberFormat="1" applyFont="1" applyFill="1" applyBorder="1"/>
    <xf numFmtId="164" fontId="40" fillId="9" borderId="0" xfId="2" applyFont="1" applyFill="1" applyBorder="1"/>
    <xf numFmtId="164" fontId="41" fillId="0" borderId="44" xfId="2" applyFont="1" applyBorder="1" applyAlignment="1">
      <alignment horizontal="center"/>
    </xf>
    <xf numFmtId="164" fontId="41" fillId="0" borderId="5" xfId="2" applyFont="1" applyBorder="1" applyAlignment="1">
      <alignment horizontal="center"/>
    </xf>
    <xf numFmtId="165" fontId="41" fillId="0" borderId="0" xfId="2" applyNumberFormat="1" applyFont="1" applyBorder="1" applyAlignment="1">
      <alignment horizontal="center"/>
    </xf>
    <xf numFmtId="0" fontId="54" fillId="9" borderId="0" xfId="0" applyFont="1" applyFill="1"/>
    <xf numFmtId="0" fontId="15" fillId="8" borderId="0" xfId="0" applyFont="1" applyFill="1"/>
    <xf numFmtId="164" fontId="12" fillId="8" borderId="0" xfId="2" applyFont="1" applyFill="1" applyBorder="1" applyAlignment="1">
      <alignment horizontal="center"/>
    </xf>
    <xf numFmtId="0" fontId="69" fillId="8" borderId="0" xfId="2" applyNumberFormat="1" applyFont="1" applyFill="1" applyBorder="1" applyAlignment="1">
      <alignment horizontal="center"/>
    </xf>
    <xf numFmtId="0" fontId="69" fillId="8" borderId="0" xfId="0" applyFont="1" applyFill="1" applyAlignment="1">
      <alignment horizontal="center"/>
    </xf>
    <xf numFmtId="164" fontId="75" fillId="13" borderId="0" xfId="2" applyFont="1" applyFill="1" applyBorder="1"/>
    <xf numFmtId="16" fontId="5" fillId="6" borderId="0" xfId="2" applyNumberFormat="1" applyFont="1" applyFill="1" applyBorder="1" applyAlignment="1">
      <alignment horizontal="center"/>
    </xf>
    <xf numFmtId="0" fontId="74" fillId="6" borderId="0" xfId="2" applyNumberFormat="1" applyFont="1" applyFill="1" applyBorder="1" applyAlignment="1">
      <alignment horizontal="center"/>
    </xf>
    <xf numFmtId="164" fontId="15" fillId="6" borderId="0" xfId="2" applyFont="1" applyFill="1" applyBorder="1" applyAlignment="1">
      <alignment horizontal="center"/>
    </xf>
    <xf numFmtId="0" fontId="12" fillId="6" borderId="0" xfId="2" applyNumberFormat="1" applyFont="1" applyFill="1" applyBorder="1" applyAlignment="1">
      <alignment horizontal="center"/>
    </xf>
    <xf numFmtId="0" fontId="5" fillId="6" borderId="65" xfId="2" applyNumberFormat="1" applyFont="1" applyFill="1" applyBorder="1"/>
    <xf numFmtId="164" fontId="5" fillId="6" borderId="44" xfId="2" applyFont="1" applyFill="1" applyBorder="1"/>
    <xf numFmtId="0" fontId="5" fillId="6" borderId="67" xfId="2" applyNumberFormat="1" applyFont="1" applyFill="1" applyBorder="1"/>
    <xf numFmtId="0" fontId="5" fillId="6" borderId="67" xfId="0" applyFont="1" applyFill="1" applyBorder="1"/>
    <xf numFmtId="16" fontId="5" fillId="6" borderId="5" xfId="2" applyNumberFormat="1" applyFont="1" applyFill="1" applyBorder="1" applyAlignment="1">
      <alignment horizontal="center"/>
    </xf>
    <xf numFmtId="164" fontId="14" fillId="6" borderId="0" xfId="2" applyFont="1" applyFill="1" applyBorder="1"/>
    <xf numFmtId="164" fontId="10" fillId="6" borderId="0" xfId="2" applyFont="1" applyFill="1" applyBorder="1"/>
    <xf numFmtId="164" fontId="15" fillId="6" borderId="5" xfId="2" applyFont="1" applyFill="1" applyBorder="1"/>
    <xf numFmtId="164" fontId="41" fillId="6" borderId="0" xfId="2" applyFont="1" applyFill="1" applyBorder="1" applyAlignment="1">
      <alignment horizontal="center"/>
    </xf>
    <xf numFmtId="0" fontId="0" fillId="17" borderId="0" xfId="0" applyFill="1"/>
    <xf numFmtId="16" fontId="5" fillId="6" borderId="44" xfId="2" applyNumberFormat="1" applyFont="1" applyFill="1" applyBorder="1" applyAlignment="1">
      <alignment horizontal="center"/>
    </xf>
    <xf numFmtId="0" fontId="74" fillId="6" borderId="44" xfId="2" applyNumberFormat="1" applyFont="1" applyFill="1" applyBorder="1" applyAlignment="1">
      <alignment horizontal="center"/>
    </xf>
    <xf numFmtId="164" fontId="15" fillId="6" borderId="44" xfId="2" applyFont="1" applyFill="1" applyBorder="1" applyAlignment="1">
      <alignment horizontal="center"/>
    </xf>
    <xf numFmtId="0" fontId="12" fillId="6" borderId="44" xfId="2" applyNumberFormat="1" applyFont="1" applyFill="1" applyBorder="1" applyAlignment="1">
      <alignment horizontal="center"/>
    </xf>
    <xf numFmtId="164" fontId="5" fillId="5" borderId="49" xfId="2" applyFont="1" applyFill="1" applyBorder="1"/>
    <xf numFmtId="165" fontId="13" fillId="0" borderId="95" xfId="2" applyNumberFormat="1" applyFont="1" applyBorder="1" applyAlignment="1">
      <alignment horizontal="center"/>
    </xf>
    <xf numFmtId="164" fontId="41" fillId="0" borderId="85" xfId="2" applyFont="1" applyBorder="1" applyAlignment="1">
      <alignment horizontal="center"/>
    </xf>
    <xf numFmtId="0" fontId="10" fillId="6" borderId="0" xfId="2" applyNumberFormat="1" applyFont="1" applyFill="1" applyBorder="1"/>
    <xf numFmtId="164" fontId="15" fillId="6" borderId="0" xfId="2" applyFont="1" applyFill="1" applyBorder="1"/>
    <xf numFmtId="0" fontId="12" fillId="6" borderId="0" xfId="2" applyNumberFormat="1" applyFont="1" applyFill="1" applyBorder="1"/>
    <xf numFmtId="0" fontId="12" fillId="6" borderId="5" xfId="2" applyNumberFormat="1" applyFont="1" applyFill="1" applyBorder="1"/>
    <xf numFmtId="164" fontId="76" fillId="15" borderId="44" xfId="2" applyFont="1" applyFill="1" applyBorder="1" applyAlignment="1">
      <alignment horizontal="center" vertical="center"/>
    </xf>
    <xf numFmtId="164" fontId="76" fillId="14" borderId="44" xfId="2" applyFont="1" applyFill="1" applyBorder="1"/>
    <xf numFmtId="164" fontId="76" fillId="14" borderId="65" xfId="2" applyFont="1" applyFill="1" applyBorder="1"/>
    <xf numFmtId="164" fontId="76" fillId="15" borderId="44" xfId="2" applyFont="1" applyFill="1" applyBorder="1" applyAlignment="1">
      <alignment vertical="center"/>
    </xf>
    <xf numFmtId="164" fontId="76" fillId="16" borderId="44" xfId="2" applyFont="1" applyFill="1" applyBorder="1"/>
    <xf numFmtId="164" fontId="76" fillId="16" borderId="66" xfId="2" applyFont="1" applyFill="1" applyBorder="1"/>
    <xf numFmtId="164" fontId="5" fillId="6" borderId="55" xfId="2" applyFont="1" applyFill="1" applyBorder="1"/>
    <xf numFmtId="164" fontId="12" fillId="6" borderId="5" xfId="2" applyFont="1" applyFill="1" applyBorder="1"/>
    <xf numFmtId="164" fontId="74" fillId="6" borderId="5" xfId="2" applyFont="1" applyFill="1" applyBorder="1" applyAlignment="1">
      <alignment horizontal="center"/>
    </xf>
    <xf numFmtId="164" fontId="10" fillId="6" borderId="44" xfId="2" applyFont="1" applyFill="1" applyBorder="1"/>
    <xf numFmtId="164" fontId="15" fillId="6" borderId="44" xfId="2" applyFont="1" applyFill="1" applyBorder="1"/>
    <xf numFmtId="0" fontId="12" fillId="6" borderId="44" xfId="2" applyNumberFormat="1" applyFont="1" applyFill="1" applyBorder="1"/>
    <xf numFmtId="164" fontId="30" fillId="8" borderId="0" xfId="2" applyFont="1" applyFill="1" applyBorder="1"/>
    <xf numFmtId="165" fontId="35" fillId="3" borderId="64" xfId="2" applyNumberFormat="1" applyFont="1" applyFill="1" applyBorder="1"/>
    <xf numFmtId="164" fontId="5" fillId="3" borderId="102" xfId="2" applyFont="1" applyFill="1" applyBorder="1"/>
    <xf numFmtId="167" fontId="2" fillId="0" borderId="9" xfId="2" applyNumberFormat="1" applyBorder="1"/>
    <xf numFmtId="165" fontId="38" fillId="0" borderId="10" xfId="2" applyNumberFormat="1" applyFont="1" applyBorder="1"/>
    <xf numFmtId="166" fontId="78" fillId="0" borderId="9" xfId="2" applyNumberFormat="1" applyFont="1" applyBorder="1"/>
    <xf numFmtId="15" fontId="79" fillId="0" borderId="9" xfId="0" applyNumberFormat="1" applyFont="1" applyBorder="1"/>
    <xf numFmtId="15" fontId="78" fillId="0" borderId="9" xfId="0" applyNumberFormat="1" applyFont="1" applyBorder="1"/>
    <xf numFmtId="15" fontId="80" fillId="0" borderId="101" xfId="0" applyNumberFormat="1" applyFont="1" applyBorder="1"/>
    <xf numFmtId="15" fontId="80" fillId="0" borderId="103" xfId="0" applyNumberFormat="1" applyFont="1" applyBorder="1"/>
    <xf numFmtId="164" fontId="5" fillId="3" borderId="104" xfId="2" applyFont="1" applyFill="1" applyBorder="1"/>
    <xf numFmtId="166" fontId="78" fillId="0" borderId="44" xfId="2" applyNumberFormat="1" applyFont="1" applyBorder="1"/>
    <xf numFmtId="164" fontId="34" fillId="3" borderId="66" xfId="2" applyFont="1" applyFill="1" applyBorder="1"/>
    <xf numFmtId="165" fontId="35" fillId="3" borderId="66" xfId="2" applyNumberFormat="1" applyFont="1" applyFill="1" applyBorder="1"/>
    <xf numFmtId="164" fontId="5" fillId="3" borderId="44" xfId="2" applyFont="1" applyFill="1" applyBorder="1"/>
    <xf numFmtId="166" fontId="78" fillId="0" borderId="44" xfId="2" applyNumberFormat="1" applyFont="1" applyBorder="1" applyAlignment="1">
      <alignment horizontal="center"/>
    </xf>
    <xf numFmtId="164" fontId="40" fillId="2" borderId="44" xfId="2" applyFont="1" applyFill="1" applyBorder="1" applyAlignment="1">
      <alignment horizontal="center"/>
    </xf>
    <xf numFmtId="164" fontId="12" fillId="6" borderId="0" xfId="2" applyFont="1" applyFill="1" applyBorder="1"/>
    <xf numFmtId="164" fontId="5" fillId="6" borderId="67" xfId="2" applyFont="1" applyFill="1" applyBorder="1"/>
    <xf numFmtId="164" fontId="74" fillId="6" borderId="0" xfId="2" applyFont="1" applyFill="1" applyBorder="1" applyAlignment="1">
      <alignment horizontal="center"/>
    </xf>
    <xf numFmtId="164" fontId="41" fillId="0" borderId="94" xfId="2" applyFont="1" applyBorder="1" applyAlignment="1">
      <alignment horizontal="center"/>
    </xf>
    <xf numFmtId="164" fontId="41" fillId="0" borderId="93" xfId="2" applyFont="1" applyBorder="1" applyAlignment="1">
      <alignment horizontal="center"/>
    </xf>
    <xf numFmtId="164" fontId="41" fillId="6" borderId="93" xfId="2" applyFont="1" applyFill="1" applyBorder="1" applyAlignment="1">
      <alignment horizontal="center"/>
    </xf>
    <xf numFmtId="165" fontId="13" fillId="0" borderId="110" xfId="2" applyNumberFormat="1" applyFont="1" applyBorder="1" applyAlignment="1">
      <alignment horizontal="center"/>
    </xf>
    <xf numFmtId="164" fontId="40" fillId="2" borderId="9" xfId="2" applyFont="1" applyFill="1" applyBorder="1" applyAlignment="1">
      <alignment horizontal="center"/>
    </xf>
    <xf numFmtId="165" fontId="13" fillId="0" borderId="112" xfId="2" applyNumberFormat="1" applyFont="1" applyBorder="1" applyAlignment="1">
      <alignment horizontal="center"/>
    </xf>
    <xf numFmtId="165" fontId="13" fillId="0" borderId="28" xfId="2" applyNumberFormat="1" applyFont="1" applyBorder="1" applyAlignment="1">
      <alignment horizontal="center"/>
    </xf>
    <xf numFmtId="164" fontId="41" fillId="0" borderId="9" xfId="2" applyFont="1" applyBorder="1" applyAlignment="1">
      <alignment horizontal="center"/>
    </xf>
    <xf numFmtId="0" fontId="0" fillId="0" borderId="65" xfId="0" applyBorder="1"/>
    <xf numFmtId="0" fontId="0" fillId="0" borderId="44" xfId="0" applyBorder="1"/>
    <xf numFmtId="0" fontId="0" fillId="0" borderId="66" xfId="0" applyBorder="1"/>
    <xf numFmtId="0" fontId="0" fillId="0" borderId="67" xfId="0" applyBorder="1"/>
    <xf numFmtId="0" fontId="0" fillId="0" borderId="67" xfId="0" applyBorder="1" applyAlignment="1">
      <alignment horizontal="center"/>
    </xf>
    <xf numFmtId="0" fontId="0" fillId="0" borderId="55" xfId="0" applyBorder="1" applyAlignment="1">
      <alignment horizontal="center"/>
    </xf>
    <xf numFmtId="0" fontId="0" fillId="0" borderId="5" xfId="0" applyBorder="1"/>
    <xf numFmtId="0" fontId="82" fillId="0" borderId="61" xfId="0" applyFont="1" applyBorder="1"/>
    <xf numFmtId="0" fontId="84" fillId="0" borderId="44" xfId="0" applyFont="1" applyBorder="1"/>
    <xf numFmtId="0" fontId="85" fillId="0" borderId="5" xfId="0" applyFont="1" applyBorder="1"/>
    <xf numFmtId="0" fontId="82" fillId="0" borderId="11" xfId="0" applyFont="1" applyBorder="1"/>
    <xf numFmtId="16" fontId="83" fillId="0" borderId="11" xfId="0" applyNumberFormat="1" applyFont="1" applyBorder="1"/>
    <xf numFmtId="16" fontId="82" fillId="0" borderId="11" xfId="0" applyNumberFormat="1" applyFont="1" applyBorder="1"/>
    <xf numFmtId="0" fontId="0" fillId="0" borderId="11" xfId="0" applyBorder="1"/>
    <xf numFmtId="0" fontId="82" fillId="0" borderId="53" xfId="0" applyFont="1" applyBorder="1"/>
    <xf numFmtId="0" fontId="5" fillId="0" borderId="67" xfId="2" applyNumberFormat="1" applyFont="1" applyBorder="1"/>
    <xf numFmtId="0" fontId="5" fillId="0" borderId="67" xfId="0" applyFont="1" applyBorder="1"/>
    <xf numFmtId="0" fontId="0" fillId="6" borderId="0" xfId="0" applyFill="1"/>
    <xf numFmtId="0" fontId="5" fillId="6" borderId="0" xfId="0" applyFont="1" applyFill="1"/>
    <xf numFmtId="0" fontId="12" fillId="6" borderId="0" xfId="0" applyFont="1" applyFill="1"/>
    <xf numFmtId="0" fontId="5" fillId="0" borderId="55" xfId="2" applyNumberFormat="1" applyFont="1" applyBorder="1"/>
    <xf numFmtId="0" fontId="77" fillId="6" borderId="5" xfId="0" applyFont="1" applyFill="1" applyBorder="1"/>
    <xf numFmtId="164" fontId="9" fillId="6" borderId="0" xfId="2" applyFont="1" applyFill="1" applyBorder="1"/>
    <xf numFmtId="164" fontId="20" fillId="6" borderId="0" xfId="2" applyFont="1" applyFill="1" applyBorder="1"/>
    <xf numFmtId="164" fontId="7" fillId="6" borderId="0" xfId="2" applyFont="1" applyFill="1" applyBorder="1"/>
    <xf numFmtId="165" fontId="12" fillId="6" borderId="0" xfId="2" applyNumberFormat="1" applyFont="1" applyFill="1" applyBorder="1"/>
    <xf numFmtId="0" fontId="5" fillId="6" borderId="0" xfId="2" applyNumberFormat="1" applyFont="1" applyFill="1" applyBorder="1"/>
    <xf numFmtId="0" fontId="72" fillId="6" borderId="0" xfId="0" applyFont="1" applyFill="1"/>
    <xf numFmtId="164" fontId="14" fillId="6" borderId="0" xfId="2" applyFont="1" applyFill="1"/>
    <xf numFmtId="164" fontId="5" fillId="6" borderId="0" xfId="2" applyFont="1" applyFill="1"/>
    <xf numFmtId="164" fontId="10" fillId="6" borderId="0" xfId="2" applyFont="1" applyFill="1"/>
    <xf numFmtId="164" fontId="15" fillId="6" borderId="0" xfId="2" applyFont="1" applyFill="1"/>
    <xf numFmtId="164" fontId="12" fillId="6" borderId="0" xfId="2" applyFont="1" applyFill="1"/>
    <xf numFmtId="0" fontId="52" fillId="6" borderId="0" xfId="0" applyFont="1" applyFill="1"/>
    <xf numFmtId="164" fontId="19" fillId="6" borderId="0" xfId="2" applyFont="1" applyFill="1" applyBorder="1"/>
    <xf numFmtId="164" fontId="5" fillId="12" borderId="0" xfId="2" applyFont="1" applyFill="1" applyBorder="1"/>
    <xf numFmtId="164" fontId="27" fillId="13" borderId="63" xfId="2" applyFont="1" applyFill="1" applyBorder="1"/>
    <xf numFmtId="164" fontId="27" fillId="13" borderId="17" xfId="2" applyFont="1" applyFill="1" applyBorder="1"/>
    <xf numFmtId="164" fontId="27" fillId="13" borderId="64" xfId="2" applyFont="1" applyFill="1" applyBorder="1"/>
    <xf numFmtId="165" fontId="35" fillId="12" borderId="0" xfId="2" applyNumberFormat="1" applyFont="1" applyFill="1" applyBorder="1"/>
    <xf numFmtId="164" fontId="36" fillId="6" borderId="0" xfId="2" applyFont="1" applyFill="1"/>
    <xf numFmtId="167" fontId="39" fillId="6" borderId="0" xfId="0" applyNumberFormat="1" applyFont="1" applyFill="1"/>
    <xf numFmtId="164" fontId="2" fillId="6" borderId="0" xfId="2" applyFill="1"/>
    <xf numFmtId="167" fontId="2" fillId="6" borderId="0" xfId="0" applyNumberFormat="1" applyFont="1" applyFill="1"/>
    <xf numFmtId="0" fontId="42" fillId="6" borderId="0" xfId="0" applyFont="1" applyFill="1"/>
    <xf numFmtId="165" fontId="38" fillId="6" borderId="0" xfId="2" applyNumberFormat="1" applyFont="1" applyFill="1"/>
    <xf numFmtId="164" fontId="33" fillId="6" borderId="0" xfId="2" applyFont="1" applyFill="1"/>
    <xf numFmtId="0" fontId="9" fillId="6" borderId="0" xfId="0" applyFont="1" applyFill="1"/>
    <xf numFmtId="165" fontId="9" fillId="6" borderId="0" xfId="2" applyNumberFormat="1" applyFont="1" applyFill="1" applyBorder="1"/>
    <xf numFmtId="166" fontId="31" fillId="6" borderId="0" xfId="2" applyNumberFormat="1" applyFont="1" applyFill="1" applyBorder="1"/>
    <xf numFmtId="164" fontId="40" fillId="6" borderId="0" xfId="2" applyFont="1" applyFill="1" applyBorder="1"/>
    <xf numFmtId="0" fontId="40" fillId="6" borderId="0" xfId="0" applyFont="1" applyFill="1"/>
    <xf numFmtId="0" fontId="43" fillId="6" borderId="0" xfId="0" applyFont="1" applyFill="1"/>
    <xf numFmtId="0" fontId="41" fillId="6" borderId="0" xfId="0" applyFont="1" applyFill="1"/>
    <xf numFmtId="164" fontId="41" fillId="6" borderId="0" xfId="2" applyFont="1" applyFill="1" applyBorder="1"/>
    <xf numFmtId="164" fontId="30" fillId="6" borderId="0" xfId="2" applyFont="1" applyFill="1"/>
    <xf numFmtId="15" fontId="37" fillId="6" borderId="0" xfId="0" applyNumberFormat="1" applyFont="1" applyFill="1"/>
    <xf numFmtId="0" fontId="40" fillId="6" borderId="0" xfId="2" applyNumberFormat="1" applyFont="1" applyFill="1" applyBorder="1" applyAlignment="1">
      <alignment horizontal="center"/>
    </xf>
    <xf numFmtId="164" fontId="40" fillId="6" borderId="0" xfId="2" applyFont="1" applyFill="1" applyBorder="1" applyAlignment="1">
      <alignment horizontal="center"/>
    </xf>
    <xf numFmtId="0" fontId="40" fillId="6" borderId="0" xfId="0" applyFont="1" applyFill="1" applyAlignment="1">
      <alignment horizontal="center"/>
    </xf>
    <xf numFmtId="0" fontId="41" fillId="6" borderId="0" xfId="0" applyFont="1" applyFill="1" applyAlignment="1">
      <alignment horizontal="center"/>
    </xf>
    <xf numFmtId="164" fontId="40" fillId="18" borderId="0" xfId="2" applyFont="1" applyFill="1" applyBorder="1" applyAlignment="1">
      <alignment horizontal="center"/>
    </xf>
    <xf numFmtId="165" fontId="13" fillId="6" borderId="0" xfId="2" applyNumberFormat="1" applyFont="1" applyFill="1" applyBorder="1" applyAlignment="1">
      <alignment horizontal="center"/>
    </xf>
    <xf numFmtId="164" fontId="32" fillId="6" borderId="0" xfId="2" applyFont="1" applyFill="1"/>
    <xf numFmtId="164" fontId="32" fillId="6" borderId="0" xfId="2" applyFont="1" applyFill="1" applyBorder="1"/>
    <xf numFmtId="0" fontId="56" fillId="6" borderId="0" xfId="2" applyNumberFormat="1" applyFont="1" applyFill="1" applyBorder="1"/>
    <xf numFmtId="164" fontId="56" fillId="6" borderId="0" xfId="2" applyFont="1" applyFill="1" applyBorder="1"/>
    <xf numFmtId="0" fontId="60" fillId="6" borderId="0" xfId="0" applyFont="1" applyFill="1"/>
    <xf numFmtId="0" fontId="59" fillId="6" borderId="0" xfId="0" applyFont="1" applyFill="1"/>
    <xf numFmtId="0" fontId="61" fillId="6" borderId="0" xfId="0" applyFont="1" applyFill="1"/>
    <xf numFmtId="0" fontId="58" fillId="6" borderId="0" xfId="0" applyFont="1" applyFill="1"/>
    <xf numFmtId="0" fontId="55" fillId="6" borderId="0" xfId="0" applyFont="1" applyFill="1"/>
    <xf numFmtId="0" fontId="26" fillId="6" borderId="0" xfId="0" applyFont="1" applyFill="1"/>
    <xf numFmtId="0" fontId="67" fillId="6" borderId="67" xfId="0" applyFont="1" applyFill="1" applyBorder="1"/>
    <xf numFmtId="0" fontId="67" fillId="6" borderId="0" xfId="0" applyFont="1" applyFill="1"/>
    <xf numFmtId="0" fontId="67" fillId="6" borderId="61" xfId="0" applyFont="1" applyFill="1" applyBorder="1"/>
    <xf numFmtId="0" fontId="0" fillId="6" borderId="67" xfId="0" applyFill="1" applyBorder="1"/>
    <xf numFmtId="164" fontId="75" fillId="22" borderId="0" xfId="2" applyFont="1" applyFill="1" applyBorder="1"/>
    <xf numFmtId="164" fontId="75" fillId="6" borderId="0" xfId="2" applyFont="1" applyFill="1" applyBorder="1"/>
    <xf numFmtId="0" fontId="69" fillId="6" borderId="0" xfId="2" applyNumberFormat="1" applyFont="1" applyFill="1" applyBorder="1" applyAlignment="1">
      <alignment horizontal="center"/>
    </xf>
    <xf numFmtId="0" fontId="70" fillId="6" borderId="0" xfId="2" applyNumberFormat="1" applyFont="1" applyFill="1" applyBorder="1" applyAlignment="1">
      <alignment horizontal="center"/>
    </xf>
    <xf numFmtId="0" fontId="69" fillId="6" borderId="0" xfId="0" applyFont="1" applyFill="1" applyAlignment="1">
      <alignment horizontal="center"/>
    </xf>
    <xf numFmtId="164" fontId="12" fillId="6" borderId="0" xfId="2" applyFont="1" applyFill="1" applyBorder="1" applyAlignment="1">
      <alignment horizontal="center"/>
    </xf>
    <xf numFmtId="164" fontId="10" fillId="6" borderId="0" xfId="2" applyFont="1" applyFill="1" applyBorder="1" applyAlignment="1">
      <alignment horizontal="center"/>
    </xf>
    <xf numFmtId="0" fontId="74" fillId="0" borderId="38" xfId="2" applyNumberFormat="1" applyFont="1" applyBorder="1"/>
    <xf numFmtId="164" fontId="74" fillId="0" borderId="39" xfId="2" applyFont="1" applyBorder="1"/>
    <xf numFmtId="0" fontId="74" fillId="0" borderId="46" xfId="2" applyNumberFormat="1" applyFont="1" applyBorder="1"/>
    <xf numFmtId="164" fontId="74" fillId="0" borderId="11" xfId="2" applyFont="1" applyBorder="1"/>
    <xf numFmtId="0" fontId="74" fillId="0" borderId="46" xfId="0" applyFont="1" applyBorder="1"/>
    <xf numFmtId="0" fontId="74" fillId="0" borderId="11" xfId="0" applyFont="1" applyBorder="1"/>
    <xf numFmtId="0" fontId="74" fillId="6" borderId="55" xfId="2" applyNumberFormat="1" applyFont="1" applyFill="1" applyBorder="1"/>
    <xf numFmtId="164" fontId="74" fillId="6" borderId="60" xfId="2" applyFont="1" applyFill="1" applyBorder="1"/>
    <xf numFmtId="0" fontId="74" fillId="0" borderId="49" xfId="2" applyNumberFormat="1" applyFont="1" applyBorder="1"/>
    <xf numFmtId="164" fontId="74" fillId="0" borderId="50" xfId="2" applyFont="1" applyBorder="1"/>
    <xf numFmtId="0" fontId="74" fillId="6" borderId="82" xfId="2" applyNumberFormat="1" applyFont="1" applyFill="1" applyBorder="1"/>
    <xf numFmtId="164" fontId="74" fillId="6" borderId="19" xfId="2" applyFont="1" applyFill="1" applyBorder="1"/>
    <xf numFmtId="0" fontId="74" fillId="6" borderId="86" xfId="2" applyNumberFormat="1" applyFont="1" applyFill="1" applyBorder="1"/>
    <xf numFmtId="164" fontId="74" fillId="6" borderId="25" xfId="2" applyFont="1" applyFill="1" applyBorder="1"/>
    <xf numFmtId="164" fontId="74" fillId="0" borderId="44" xfId="2" applyFont="1" applyBorder="1"/>
    <xf numFmtId="0" fontId="74" fillId="0" borderId="51" xfId="2" applyNumberFormat="1" applyFont="1" applyBorder="1"/>
    <xf numFmtId="164" fontId="74" fillId="0" borderId="26" xfId="2" applyFont="1" applyBorder="1"/>
    <xf numFmtId="0" fontId="74" fillId="6" borderId="48" xfId="2" applyNumberFormat="1" applyFont="1" applyFill="1" applyBorder="1"/>
    <xf numFmtId="164" fontId="74" fillId="6" borderId="16" xfId="2" applyFont="1" applyFill="1" applyBorder="1"/>
    <xf numFmtId="164" fontId="45" fillId="10" borderId="1" xfId="2" applyFont="1" applyFill="1" applyBorder="1" applyAlignment="1">
      <alignment horizontal="center" vertical="center"/>
    </xf>
    <xf numFmtId="0" fontId="16" fillId="6" borderId="44" xfId="2" applyNumberFormat="1" applyFont="1" applyFill="1" applyBorder="1"/>
    <xf numFmtId="0" fontId="16" fillId="6" borderId="0" xfId="2" applyNumberFormat="1" applyFont="1" applyFill="1" applyBorder="1"/>
    <xf numFmtId="0" fontId="16" fillId="6" borderId="5" xfId="2" applyNumberFormat="1" applyFont="1" applyFill="1" applyBorder="1"/>
    <xf numFmtId="0" fontId="16" fillId="6" borderId="66" xfId="0" applyFont="1" applyFill="1" applyBorder="1"/>
    <xf numFmtId="0" fontId="16" fillId="6" borderId="61" xfId="0" applyFont="1" applyFill="1" applyBorder="1"/>
    <xf numFmtId="0" fontId="17" fillId="6" borderId="61" xfId="0" applyFont="1" applyFill="1" applyBorder="1"/>
    <xf numFmtId="0" fontId="16" fillId="6" borderId="56" xfId="0" applyFont="1" applyFill="1" applyBorder="1"/>
    <xf numFmtId="0" fontId="74" fillId="6" borderId="111" xfId="2" applyNumberFormat="1" applyFont="1" applyFill="1" applyBorder="1"/>
    <xf numFmtId="164" fontId="74" fillId="6" borderId="18" xfId="2" applyFont="1" applyFill="1" applyBorder="1"/>
    <xf numFmtId="0" fontId="74" fillId="6" borderId="27" xfId="2" applyNumberFormat="1" applyFont="1" applyFill="1" applyBorder="1"/>
    <xf numFmtId="0" fontId="74" fillId="6" borderId="18" xfId="2" applyNumberFormat="1" applyFont="1" applyFill="1" applyBorder="1"/>
    <xf numFmtId="0" fontId="74" fillId="6" borderId="38" xfId="2" applyNumberFormat="1" applyFont="1" applyFill="1" applyBorder="1" applyAlignment="1">
      <alignment horizontal="left"/>
    </xf>
    <xf numFmtId="0" fontId="74" fillId="6" borderId="46" xfId="2" applyNumberFormat="1" applyFont="1" applyFill="1" applyBorder="1" applyAlignment="1">
      <alignment horizontal="left"/>
    </xf>
    <xf numFmtId="0" fontId="74" fillId="6" borderId="46" xfId="0" applyFont="1" applyFill="1" applyBorder="1" applyAlignment="1">
      <alignment horizontal="left"/>
    </xf>
    <xf numFmtId="0" fontId="74" fillId="6" borderId="46" xfId="0" applyFont="1" applyFill="1" applyBorder="1"/>
    <xf numFmtId="0" fontId="74" fillId="0" borderId="65" xfId="2" applyNumberFormat="1" applyFont="1" applyBorder="1"/>
    <xf numFmtId="0" fontId="74" fillId="0" borderId="44" xfId="2" applyNumberFormat="1" applyFont="1" applyBorder="1"/>
    <xf numFmtId="0" fontId="74" fillId="0" borderId="67" xfId="2" applyNumberFormat="1" applyFont="1" applyBorder="1"/>
    <xf numFmtId="0" fontId="74" fillId="0" borderId="0" xfId="2" applyNumberFormat="1" applyFont="1" applyBorder="1"/>
    <xf numFmtId="0" fontId="74" fillId="6" borderId="0" xfId="2" applyNumberFormat="1" applyFont="1" applyFill="1" applyBorder="1"/>
    <xf numFmtId="0" fontId="74" fillId="0" borderId="55" xfId="2" applyNumberFormat="1" applyFont="1" applyBorder="1"/>
    <xf numFmtId="0" fontId="74" fillId="6" borderId="67" xfId="2" applyNumberFormat="1" applyFont="1" applyFill="1" applyBorder="1"/>
    <xf numFmtId="0" fontId="74" fillId="0" borderId="21" xfId="2" applyNumberFormat="1" applyFont="1" applyBorder="1"/>
    <xf numFmtId="0" fontId="74" fillId="0" borderId="60" xfId="2" applyNumberFormat="1" applyFont="1" applyBorder="1"/>
    <xf numFmtId="0" fontId="74" fillId="6" borderId="21" xfId="2" applyNumberFormat="1" applyFont="1" applyFill="1" applyBorder="1"/>
    <xf numFmtId="0" fontId="88" fillId="0" borderId="39" xfId="2" applyNumberFormat="1" applyFont="1" applyBorder="1" applyAlignment="1">
      <alignment horizontal="center"/>
    </xf>
    <xf numFmtId="164" fontId="88" fillId="0" borderId="39" xfId="2" applyFont="1" applyBorder="1" applyAlignment="1">
      <alignment horizontal="center"/>
    </xf>
    <xf numFmtId="0" fontId="88" fillId="0" borderId="39" xfId="0" applyFont="1" applyBorder="1" applyAlignment="1">
      <alignment horizontal="center"/>
    </xf>
    <xf numFmtId="164" fontId="88" fillId="2" borderId="44" xfId="2" applyFont="1" applyFill="1" applyBorder="1" applyAlignment="1">
      <alignment horizontal="center"/>
    </xf>
    <xf numFmtId="0" fontId="88" fillId="0" borderId="11" xfId="2" applyNumberFormat="1" applyFont="1" applyBorder="1" applyAlignment="1">
      <alignment horizontal="center"/>
    </xf>
    <xf numFmtId="164" fontId="88" fillId="0" borderId="11" xfId="2" applyFont="1" applyBorder="1" applyAlignment="1">
      <alignment horizontal="center"/>
    </xf>
    <xf numFmtId="0" fontId="88" fillId="0" borderId="11" xfId="0" applyFont="1" applyBorder="1" applyAlignment="1">
      <alignment horizontal="center"/>
    </xf>
    <xf numFmtId="164" fontId="88" fillId="0" borderId="16" xfId="2" applyFont="1" applyBorder="1" applyAlignment="1">
      <alignment horizontal="center"/>
    </xf>
    <xf numFmtId="0" fontId="88" fillId="0" borderId="16" xfId="0" applyFont="1" applyBorder="1" applyAlignment="1">
      <alignment horizontal="center"/>
    </xf>
    <xf numFmtId="164" fontId="88" fillId="2" borderId="9" xfId="2" applyFont="1" applyFill="1" applyBorder="1" applyAlignment="1">
      <alignment horizontal="center"/>
    </xf>
    <xf numFmtId="164" fontId="88" fillId="2" borderId="97" xfId="2" applyFont="1" applyFill="1" applyBorder="1" applyAlignment="1">
      <alignment horizontal="center"/>
    </xf>
    <xf numFmtId="0" fontId="88" fillId="6" borderId="11" xfId="2" applyNumberFormat="1" applyFont="1" applyFill="1" applyBorder="1" applyAlignment="1">
      <alignment horizontal="center"/>
    </xf>
    <xf numFmtId="164" fontId="88" fillId="6" borderId="11" xfId="2" applyFont="1" applyFill="1" applyBorder="1" applyAlignment="1">
      <alignment horizontal="center"/>
    </xf>
    <xf numFmtId="0" fontId="88" fillId="6" borderId="11" xfId="0" applyFont="1" applyFill="1" applyBorder="1" applyAlignment="1">
      <alignment horizontal="center"/>
    </xf>
    <xf numFmtId="0" fontId="88" fillId="0" borderId="19" xfId="2" applyNumberFormat="1" applyFont="1" applyBorder="1" applyAlignment="1">
      <alignment horizontal="center"/>
    </xf>
    <xf numFmtId="164" fontId="88" fillId="6" borderId="83" xfId="2" applyFont="1" applyFill="1" applyBorder="1" applyAlignment="1">
      <alignment horizontal="center"/>
    </xf>
    <xf numFmtId="0" fontId="88" fillId="6" borderId="83" xfId="0" applyFont="1" applyFill="1" applyBorder="1" applyAlignment="1">
      <alignment horizontal="center"/>
    </xf>
    <xf numFmtId="164" fontId="88" fillId="2" borderId="113" xfId="2" applyFont="1" applyFill="1" applyBorder="1" applyAlignment="1">
      <alignment horizontal="center"/>
    </xf>
    <xf numFmtId="0" fontId="88" fillId="0" borderId="99" xfId="0" applyFont="1" applyBorder="1" applyAlignment="1">
      <alignment horizontal="center"/>
    </xf>
    <xf numFmtId="0" fontId="88" fillId="6" borderId="18" xfId="0" applyFont="1" applyFill="1" applyBorder="1" applyAlignment="1">
      <alignment horizontal="center"/>
    </xf>
    <xf numFmtId="0" fontId="88" fillId="0" borderId="18" xfId="0" applyFont="1" applyBorder="1" applyAlignment="1">
      <alignment horizontal="center"/>
    </xf>
    <xf numFmtId="0" fontId="89" fillId="6" borderId="11" xfId="0" applyFont="1" applyFill="1" applyBorder="1" applyAlignment="1">
      <alignment horizontal="center"/>
    </xf>
    <xf numFmtId="164" fontId="45" fillId="3" borderId="44" xfId="2" applyFont="1" applyFill="1" applyBorder="1"/>
    <xf numFmtId="0" fontId="16" fillId="6" borderId="44" xfId="2" applyNumberFormat="1" applyFont="1" applyFill="1" applyBorder="1" applyAlignment="1">
      <alignment horizontal="center"/>
    </xf>
    <xf numFmtId="0" fontId="16" fillId="6" borderId="0" xfId="2" applyNumberFormat="1" applyFont="1" applyFill="1" applyBorder="1" applyAlignment="1">
      <alignment horizontal="center"/>
    </xf>
    <xf numFmtId="0" fontId="16" fillId="6" borderId="5" xfId="2" applyNumberFormat="1" applyFont="1" applyFill="1" applyBorder="1" applyAlignment="1">
      <alignment horizontal="center"/>
    </xf>
    <xf numFmtId="0" fontId="16" fillId="6" borderId="66" xfId="2" applyNumberFormat="1" applyFont="1" applyFill="1" applyBorder="1" applyAlignment="1">
      <alignment horizontal="center"/>
    </xf>
    <xf numFmtId="0" fontId="16" fillId="6" borderId="61" xfId="2" applyNumberFormat="1" applyFont="1" applyFill="1" applyBorder="1" applyAlignment="1">
      <alignment horizontal="center"/>
    </xf>
    <xf numFmtId="0" fontId="16" fillId="6" borderId="56" xfId="2" applyNumberFormat="1" applyFont="1" applyFill="1" applyBorder="1" applyAlignment="1">
      <alignment horizontal="center"/>
    </xf>
    <xf numFmtId="164" fontId="19" fillId="8" borderId="0" xfId="2" applyFont="1" applyFill="1"/>
    <xf numFmtId="0" fontId="94" fillId="0" borderId="23" xfId="0" applyFont="1" applyBorder="1"/>
    <xf numFmtId="164" fontId="74" fillId="8" borderId="0" xfId="2" applyFont="1" applyFill="1" applyBorder="1"/>
    <xf numFmtId="0" fontId="95" fillId="8" borderId="0" xfId="0" applyFont="1" applyFill="1"/>
    <xf numFmtId="164" fontId="74" fillId="11" borderId="0" xfId="2" applyFont="1" applyFill="1" applyBorder="1"/>
    <xf numFmtId="0" fontId="19" fillId="8" borderId="0" xfId="0" applyFont="1" applyFill="1"/>
    <xf numFmtId="0" fontId="97" fillId="0" borderId="5" xfId="0" applyFont="1" applyBorder="1"/>
    <xf numFmtId="164" fontId="35" fillId="10" borderId="1" xfId="2" applyFont="1" applyFill="1" applyBorder="1" applyAlignment="1">
      <alignment vertical="center"/>
    </xf>
    <xf numFmtId="2" fontId="7" fillId="6" borderId="44" xfId="1" applyNumberFormat="1" applyFont="1" applyFill="1" applyBorder="1" applyAlignment="1"/>
    <xf numFmtId="2" fontId="7" fillId="6" borderId="0" xfId="1" applyNumberFormat="1" applyFont="1" applyFill="1" applyBorder="1" applyAlignment="1"/>
    <xf numFmtId="2" fontId="7" fillId="6" borderId="5" xfId="1" applyNumberFormat="1" applyFont="1" applyFill="1" applyBorder="1" applyAlignment="1"/>
    <xf numFmtId="0" fontId="98" fillId="0" borderId="44" xfId="0" applyFont="1" applyBorder="1" applyAlignment="1">
      <alignment horizontal="center"/>
    </xf>
    <xf numFmtId="0" fontId="99" fillId="0" borderId="5" xfId="0" applyFont="1" applyBorder="1" applyAlignment="1">
      <alignment horizontal="center"/>
    </xf>
    <xf numFmtId="164" fontId="7" fillId="4" borderId="8" xfId="2" applyFont="1" applyFill="1" applyBorder="1"/>
    <xf numFmtId="164" fontId="7" fillId="4" borderId="65" xfId="2" applyFont="1" applyFill="1" applyBorder="1"/>
    <xf numFmtId="164" fontId="7" fillId="4" borderId="70" xfId="2" applyFont="1" applyFill="1" applyBorder="1"/>
    <xf numFmtId="0" fontId="101" fillId="6" borderId="65" xfId="0" applyFont="1" applyFill="1" applyBorder="1"/>
    <xf numFmtId="0" fontId="101" fillId="6" borderId="44" xfId="0" applyFont="1" applyFill="1" applyBorder="1"/>
    <xf numFmtId="0" fontId="99" fillId="6" borderId="66" xfId="0" applyFont="1" applyFill="1" applyBorder="1"/>
    <xf numFmtId="0" fontId="101" fillId="6" borderId="55" xfId="0" applyFont="1" applyFill="1" applyBorder="1"/>
    <xf numFmtId="0" fontId="101" fillId="6" borderId="5" xfId="0" applyFont="1" applyFill="1" applyBorder="1"/>
    <xf numFmtId="0" fontId="99" fillId="6" borderId="56" xfId="0" applyFont="1" applyFill="1" applyBorder="1"/>
    <xf numFmtId="164" fontId="19" fillId="6" borderId="42" xfId="2" applyFont="1" applyFill="1" applyBorder="1"/>
    <xf numFmtId="164" fontId="19" fillId="6" borderId="4" xfId="2" applyFont="1" applyFill="1" applyBorder="1"/>
    <xf numFmtId="0" fontId="7" fillId="0" borderId="23" xfId="0" applyFont="1" applyBorder="1" applyAlignment="1">
      <alignment horizontal="center"/>
    </xf>
    <xf numFmtId="0" fontId="13" fillId="0" borderId="23" xfId="0" applyFont="1" applyBorder="1" applyAlignment="1">
      <alignment horizontal="center"/>
    </xf>
    <xf numFmtId="0" fontId="7" fillId="0" borderId="76" xfId="0" applyFont="1" applyBorder="1" applyAlignment="1">
      <alignment horizontal="center"/>
    </xf>
    <xf numFmtId="164" fontId="7" fillId="3" borderId="100" xfId="2" applyFont="1" applyFill="1" applyBorder="1"/>
    <xf numFmtId="164" fontId="7" fillId="3" borderId="65" xfId="2" applyFont="1" applyFill="1" applyBorder="1"/>
    <xf numFmtId="164" fontId="7" fillId="3" borderId="105" xfId="2" applyFont="1" applyFill="1" applyBorder="1"/>
    <xf numFmtId="0" fontId="74" fillId="0" borderId="111" xfId="2" applyNumberFormat="1" applyFont="1" applyBorder="1"/>
    <xf numFmtId="164" fontId="74" fillId="0" borderId="18" xfId="2" applyFont="1" applyBorder="1"/>
    <xf numFmtId="0" fontId="74" fillId="0" borderId="18" xfId="2" applyNumberFormat="1" applyFont="1" applyBorder="1"/>
    <xf numFmtId="164" fontId="16" fillId="4" borderId="31" xfId="2" applyFont="1" applyFill="1" applyBorder="1"/>
    <xf numFmtId="164" fontId="47" fillId="5" borderId="24" xfId="2" applyFont="1" applyFill="1" applyBorder="1"/>
    <xf numFmtId="0" fontId="88" fillId="0" borderId="26" xfId="2" applyNumberFormat="1" applyFont="1" applyBorder="1" applyAlignment="1">
      <alignment horizontal="center"/>
    </xf>
    <xf numFmtId="164" fontId="88" fillId="0" borderId="26" xfId="2" applyFont="1" applyBorder="1" applyAlignment="1">
      <alignment horizontal="center"/>
    </xf>
    <xf numFmtId="0" fontId="88" fillId="0" borderId="26" xfId="0" applyFont="1" applyBorder="1" applyAlignment="1">
      <alignment horizontal="center"/>
    </xf>
    <xf numFmtId="0" fontId="74" fillId="0" borderId="114" xfId="2" applyNumberFormat="1" applyFont="1" applyBorder="1"/>
    <xf numFmtId="0" fontId="88" fillId="0" borderId="114" xfId="2" applyNumberFormat="1" applyFont="1" applyBorder="1" applyAlignment="1">
      <alignment horizontal="center"/>
    </xf>
    <xf numFmtId="164" fontId="88" fillId="0" borderId="114" xfId="2" applyFont="1" applyBorder="1" applyAlignment="1">
      <alignment horizontal="center"/>
    </xf>
    <xf numFmtId="0" fontId="88" fillId="0" borderId="114" xfId="0" applyFont="1" applyBorder="1" applyAlignment="1">
      <alignment horizontal="center"/>
    </xf>
    <xf numFmtId="0" fontId="88" fillId="6" borderId="11" xfId="2" applyNumberFormat="1" applyFont="1" applyFill="1" applyBorder="1"/>
    <xf numFmtId="164" fontId="88" fillId="6" borderId="11" xfId="2" applyFont="1" applyFill="1" applyBorder="1"/>
    <xf numFmtId="0" fontId="88" fillId="0" borderId="113" xfId="0" applyFont="1" applyBorder="1" applyAlignment="1">
      <alignment horizontal="center"/>
    </xf>
    <xf numFmtId="0" fontId="88" fillId="0" borderId="101" xfId="0" applyFont="1" applyBorder="1" applyAlignment="1">
      <alignment horizontal="center"/>
    </xf>
    <xf numFmtId="164" fontId="88" fillId="0" borderId="101" xfId="2" applyFont="1" applyBorder="1" applyAlignment="1">
      <alignment horizontal="center"/>
    </xf>
    <xf numFmtId="164" fontId="17" fillId="0" borderId="101" xfId="2" applyFont="1" applyBorder="1" applyAlignment="1">
      <alignment horizontal="center"/>
    </xf>
    <xf numFmtId="0" fontId="101" fillId="8" borderId="0" xfId="0" applyFont="1" applyFill="1"/>
    <xf numFmtId="0" fontId="70" fillId="10" borderId="0" xfId="2" applyNumberFormat="1" applyFont="1" applyFill="1" applyBorder="1"/>
    <xf numFmtId="164" fontId="5" fillId="8" borderId="0" xfId="2" applyFont="1" applyFill="1" applyBorder="1"/>
    <xf numFmtId="0" fontId="74" fillId="6" borderId="46" xfId="2" applyNumberFormat="1" applyFont="1" applyFill="1" applyBorder="1"/>
    <xf numFmtId="164" fontId="74" fillId="6" borderId="11" xfId="2" applyFont="1" applyFill="1" applyBorder="1"/>
    <xf numFmtId="164" fontId="10" fillId="6" borderId="25" xfId="2" applyFont="1" applyFill="1" applyBorder="1"/>
    <xf numFmtId="0" fontId="5" fillId="8" borderId="0" xfId="2" applyNumberFormat="1" applyFont="1" applyFill="1" applyBorder="1"/>
    <xf numFmtId="164" fontId="15" fillId="8" borderId="0" xfId="2" applyFont="1" applyFill="1" applyBorder="1" applyAlignment="1">
      <alignment horizontal="center"/>
    </xf>
    <xf numFmtId="164" fontId="15" fillId="8" borderId="0" xfId="2" applyFont="1" applyFill="1" applyBorder="1"/>
    <xf numFmtId="0" fontId="12" fillId="8" borderId="0" xfId="2" applyNumberFormat="1" applyFont="1" applyFill="1" applyBorder="1"/>
    <xf numFmtId="0" fontId="77" fillId="6" borderId="0" xfId="0" applyFont="1" applyFill="1"/>
    <xf numFmtId="0" fontId="0" fillId="6" borderId="5" xfId="0" applyFill="1" applyBorder="1"/>
    <xf numFmtId="164" fontId="19" fillId="6" borderId="116" xfId="2" applyFont="1" applyFill="1" applyBorder="1"/>
    <xf numFmtId="164" fontId="19" fillId="6" borderId="117" xfId="2" applyFont="1" applyFill="1" applyBorder="1"/>
    <xf numFmtId="164" fontId="19" fillId="0" borderId="95" xfId="2" applyFont="1" applyBorder="1"/>
    <xf numFmtId="164" fontId="19" fillId="0" borderId="117" xfId="2" applyFont="1" applyBorder="1"/>
    <xf numFmtId="0" fontId="71" fillId="6" borderId="0" xfId="0" applyFont="1" applyFill="1"/>
    <xf numFmtId="0" fontId="82" fillId="0" borderId="26" xfId="0" applyFont="1" applyBorder="1"/>
    <xf numFmtId="0" fontId="82" fillId="0" borderId="89" xfId="0" applyFont="1" applyBorder="1"/>
    <xf numFmtId="0" fontId="97" fillId="0" borderId="0" xfId="0" applyFont="1"/>
    <xf numFmtId="0" fontId="85" fillId="0" borderId="0" xfId="0" applyFont="1"/>
    <xf numFmtId="0" fontId="99" fillId="0" borderId="0" xfId="0" applyFont="1" applyAlignment="1">
      <alignment horizontal="center"/>
    </xf>
    <xf numFmtId="0" fontId="82" fillId="0" borderId="0" xfId="0" applyFont="1"/>
    <xf numFmtId="0" fontId="99" fillId="0" borderId="0" xfId="0" applyFont="1"/>
    <xf numFmtId="0" fontId="98" fillId="0" borderId="0" xfId="0" applyFont="1" applyAlignment="1">
      <alignment horizontal="center"/>
    </xf>
    <xf numFmtId="16" fontId="83" fillId="0" borderId="0" xfId="0" applyNumberFormat="1" applyFont="1"/>
    <xf numFmtId="16" fontId="82" fillId="0" borderId="0" xfId="0" applyNumberFormat="1" applyFont="1"/>
    <xf numFmtId="0" fontId="96" fillId="0" borderId="0" xfId="0" applyFont="1"/>
    <xf numFmtId="0" fontId="82" fillId="6" borderId="16" xfId="0" applyFont="1" applyFill="1" applyBorder="1"/>
    <xf numFmtId="0" fontId="82" fillId="6" borderId="72" xfId="0" applyFont="1" applyFill="1" applyBorder="1"/>
    <xf numFmtId="0" fontId="10" fillId="10" borderId="0" xfId="2" applyNumberFormat="1" applyFont="1" applyFill="1" applyBorder="1"/>
    <xf numFmtId="164" fontId="73" fillId="8" borderId="0" xfId="2" applyFont="1" applyFill="1" applyBorder="1"/>
    <xf numFmtId="164" fontId="10" fillId="6" borderId="16" xfId="2" applyFont="1" applyFill="1" applyBorder="1"/>
    <xf numFmtId="164" fontId="19" fillId="6" borderId="5" xfId="2" applyFont="1" applyFill="1" applyBorder="1"/>
    <xf numFmtId="164" fontId="40" fillId="2" borderId="11" xfId="2" applyFont="1" applyFill="1" applyBorder="1" applyAlignment="1">
      <alignment horizontal="center"/>
    </xf>
    <xf numFmtId="165" fontId="13" fillId="0" borderId="53" xfId="2" applyNumberFormat="1" applyFont="1" applyBorder="1" applyAlignment="1">
      <alignment horizontal="center"/>
    </xf>
    <xf numFmtId="164" fontId="40" fillId="2" borderId="16" xfId="2" applyFont="1" applyFill="1" applyBorder="1" applyAlignment="1">
      <alignment horizontal="center"/>
    </xf>
    <xf numFmtId="165" fontId="13" fillId="0" borderId="72" xfId="2" applyNumberFormat="1" applyFont="1" applyBorder="1" applyAlignment="1">
      <alignment horizontal="center"/>
    </xf>
    <xf numFmtId="0" fontId="89" fillId="0" borderId="114" xfId="0" applyFont="1" applyBorder="1" applyAlignment="1">
      <alignment horizontal="center"/>
    </xf>
    <xf numFmtId="0" fontId="89" fillId="0" borderId="11" xfId="0" applyFont="1" applyBorder="1" applyAlignment="1">
      <alignment horizontal="center"/>
    </xf>
    <xf numFmtId="0" fontId="89" fillId="0" borderId="39" xfId="0" applyFont="1" applyBorder="1" applyAlignment="1">
      <alignment horizontal="center"/>
    </xf>
    <xf numFmtId="0" fontId="89" fillId="0" borderId="26" xfId="0" applyFont="1" applyBorder="1" applyAlignment="1">
      <alignment horizontal="center"/>
    </xf>
    <xf numFmtId="0" fontId="89" fillId="6" borderId="83" xfId="0" applyFont="1" applyFill="1" applyBorder="1" applyAlignment="1">
      <alignment horizontal="center"/>
    </xf>
    <xf numFmtId="0" fontId="89" fillId="0" borderId="16" xfId="0" applyFont="1" applyBorder="1" applyAlignment="1">
      <alignment horizontal="center"/>
    </xf>
    <xf numFmtId="168" fontId="89" fillId="0" borderId="11" xfId="2" applyNumberFormat="1" applyFont="1" applyBorder="1" applyAlignment="1">
      <alignment horizontal="center"/>
    </xf>
    <xf numFmtId="164" fontId="89" fillId="0" borderId="39" xfId="2" applyFont="1" applyBorder="1" applyAlignment="1">
      <alignment horizontal="center"/>
    </xf>
    <xf numFmtId="164" fontId="89" fillId="0" borderId="11" xfId="2" applyFont="1" applyBorder="1" applyAlignment="1">
      <alignment horizontal="center"/>
    </xf>
    <xf numFmtId="164" fontId="89" fillId="0" borderId="26" xfId="2" applyFont="1" applyBorder="1" applyAlignment="1">
      <alignment horizontal="center"/>
    </xf>
    <xf numFmtId="164" fontId="89" fillId="0" borderId="114" xfId="2" applyFont="1" applyBorder="1" applyAlignment="1">
      <alignment horizontal="center"/>
    </xf>
    <xf numFmtId="164" fontId="89" fillId="6" borderId="11" xfId="2" applyFont="1" applyFill="1" applyBorder="1" applyAlignment="1">
      <alignment horizontal="center"/>
    </xf>
    <xf numFmtId="164" fontId="89" fillId="6" borderId="83" xfId="2" applyFont="1" applyFill="1" applyBorder="1" applyAlignment="1">
      <alignment horizontal="center"/>
    </xf>
    <xf numFmtId="164" fontId="89" fillId="0" borderId="16" xfId="2" applyFont="1" applyBorder="1" applyAlignment="1">
      <alignment horizontal="center"/>
    </xf>
    <xf numFmtId="164" fontId="89" fillId="6" borderId="16" xfId="2" applyFont="1" applyFill="1" applyBorder="1" applyAlignment="1">
      <alignment horizontal="center"/>
    </xf>
    <xf numFmtId="0" fontId="5" fillId="0" borderId="65" xfId="2" applyNumberFormat="1" applyFont="1" applyBorder="1"/>
    <xf numFmtId="0" fontId="12" fillId="6" borderId="44" xfId="0" applyFont="1" applyFill="1" applyBorder="1"/>
    <xf numFmtId="0" fontId="77" fillId="6" borderId="44" xfId="0" applyFont="1" applyFill="1" applyBorder="1"/>
    <xf numFmtId="0" fontId="89" fillId="0" borderId="101" xfId="0" applyFont="1" applyBorder="1" applyAlignment="1">
      <alignment horizontal="center"/>
    </xf>
    <xf numFmtId="164" fontId="89" fillId="0" borderId="101" xfId="2" applyFont="1" applyBorder="1" applyAlignment="1">
      <alignment horizontal="center"/>
    </xf>
    <xf numFmtId="164" fontId="89" fillId="0" borderId="96" xfId="2" applyFont="1" applyBorder="1" applyAlignment="1">
      <alignment horizontal="center"/>
    </xf>
    <xf numFmtId="164" fontId="89" fillId="0" borderId="27" xfId="2" applyFont="1" applyBorder="1" applyAlignment="1">
      <alignment horizontal="center"/>
    </xf>
    <xf numFmtId="164" fontId="89" fillId="6" borderId="27" xfId="2" applyFont="1" applyFill="1" applyBorder="1" applyAlignment="1">
      <alignment horizontal="center"/>
    </xf>
    <xf numFmtId="164" fontId="89" fillId="0" borderId="98" xfId="2" applyFont="1" applyBorder="1" applyAlignment="1">
      <alignment horizontal="center"/>
    </xf>
    <xf numFmtId="164" fontId="89" fillId="6" borderId="39" xfId="2" applyFont="1" applyFill="1" applyBorder="1" applyAlignment="1">
      <alignment horizontal="center"/>
    </xf>
    <xf numFmtId="164" fontId="89" fillId="6" borderId="58" xfId="2" applyFont="1" applyFill="1" applyBorder="1" applyAlignment="1">
      <alignment horizontal="center"/>
    </xf>
    <xf numFmtId="168" fontId="89" fillId="0" borderId="27" xfId="2" applyNumberFormat="1" applyFont="1" applyBorder="1" applyAlignment="1">
      <alignment horizontal="center"/>
    </xf>
    <xf numFmtId="164" fontId="89" fillId="0" borderId="115" xfId="2" applyFont="1" applyBorder="1" applyAlignment="1">
      <alignment horizontal="center"/>
    </xf>
    <xf numFmtId="164" fontId="88" fillId="6" borderId="83" xfId="2" applyFont="1" applyFill="1" applyBorder="1"/>
    <xf numFmtId="0" fontId="88" fillId="6" borderId="119" xfId="2" applyNumberFormat="1" applyFont="1" applyFill="1" applyBorder="1" applyAlignment="1">
      <alignment horizontal="center"/>
    </xf>
    <xf numFmtId="164" fontId="88" fillId="6" borderId="26" xfId="2" applyFont="1" applyFill="1" applyBorder="1" applyAlignment="1">
      <alignment horizontal="center"/>
    </xf>
    <xf numFmtId="0" fontId="88" fillId="6" borderId="26" xfId="0" applyFont="1" applyFill="1" applyBorder="1" applyAlignment="1">
      <alignment horizontal="center"/>
    </xf>
    <xf numFmtId="0" fontId="89" fillId="6" borderId="26" xfId="0" applyFont="1" applyFill="1" applyBorder="1" applyAlignment="1">
      <alignment horizontal="center"/>
    </xf>
    <xf numFmtId="164" fontId="89" fillId="6" borderId="26" xfId="2" applyFont="1" applyFill="1" applyBorder="1" applyAlignment="1">
      <alignment horizontal="center"/>
    </xf>
    <xf numFmtId="164" fontId="89" fillId="6" borderId="98" xfId="2" applyFont="1" applyFill="1" applyBorder="1" applyAlignment="1">
      <alignment horizontal="center"/>
    </xf>
    <xf numFmtId="0" fontId="17" fillId="6" borderId="0" xfId="2" applyNumberFormat="1" applyFont="1" applyFill="1" applyBorder="1" applyAlignment="1">
      <alignment horizontal="center"/>
    </xf>
    <xf numFmtId="0" fontId="17" fillId="6" borderId="0" xfId="0" applyFont="1" applyFill="1" applyAlignment="1">
      <alignment horizontal="center"/>
    </xf>
    <xf numFmtId="0" fontId="19" fillId="6" borderId="0" xfId="2" applyNumberFormat="1" applyFont="1" applyFill="1" applyBorder="1" applyAlignment="1">
      <alignment horizontal="center"/>
    </xf>
    <xf numFmtId="2" fontId="7" fillId="6" borderId="0" xfId="1" applyNumberFormat="1" applyFont="1" applyFill="1" applyBorder="1" applyAlignment="1">
      <alignment horizontal="center"/>
    </xf>
    <xf numFmtId="0" fontId="19" fillId="6" borderId="5" xfId="2" applyNumberFormat="1" applyFont="1" applyFill="1" applyBorder="1" applyAlignment="1">
      <alignment horizontal="center"/>
    </xf>
    <xf numFmtId="0" fontId="19" fillId="6" borderId="56" xfId="2" applyNumberFormat="1" applyFont="1" applyFill="1" applyBorder="1" applyAlignment="1">
      <alignment horizontal="center"/>
    </xf>
    <xf numFmtId="0" fontId="7" fillId="6" borderId="0" xfId="1" applyNumberFormat="1" applyFont="1" applyFill="1" applyBorder="1" applyAlignment="1">
      <alignment horizontal="center"/>
    </xf>
    <xf numFmtId="0" fontId="16" fillId="10" borderId="0" xfId="2" applyNumberFormat="1" applyFont="1" applyFill="1" applyBorder="1" applyAlignment="1">
      <alignment horizontal="center"/>
    </xf>
    <xf numFmtId="0" fontId="19" fillId="10" borderId="0" xfId="2" applyNumberFormat="1" applyFont="1" applyFill="1" applyBorder="1" applyAlignment="1">
      <alignment horizontal="center"/>
    </xf>
    <xf numFmtId="0" fontId="7" fillId="6" borderId="0" xfId="2" applyNumberFormat="1" applyFont="1" applyFill="1" applyBorder="1" applyAlignment="1">
      <alignment horizontal="center"/>
    </xf>
    <xf numFmtId="2" fontId="7" fillId="0" borderId="11" xfId="2" applyNumberFormat="1" applyFont="1" applyBorder="1" applyAlignment="1">
      <alignment horizontal="center"/>
    </xf>
    <xf numFmtId="2" fontId="7" fillId="6" borderId="62" xfId="2" applyNumberFormat="1" applyFont="1" applyFill="1" applyBorder="1" applyAlignment="1">
      <alignment horizontal="center"/>
    </xf>
    <xf numFmtId="2" fontId="7" fillId="6" borderId="25" xfId="2" applyNumberFormat="1" applyFont="1" applyFill="1" applyBorder="1" applyAlignment="1">
      <alignment horizontal="center"/>
    </xf>
    <xf numFmtId="0" fontId="11" fillId="6" borderId="62" xfId="0" applyFont="1" applyFill="1" applyBorder="1" applyAlignment="1">
      <alignment horizontal="center"/>
    </xf>
    <xf numFmtId="0" fontId="11" fillId="6" borderId="25" xfId="0" applyFont="1" applyFill="1" applyBorder="1" applyAlignment="1">
      <alignment horizontal="center"/>
    </xf>
    <xf numFmtId="2" fontId="7" fillId="0" borderId="27" xfId="0" applyNumberFormat="1" applyFont="1" applyBorder="1" applyAlignment="1">
      <alignment horizontal="center"/>
    </xf>
    <xf numFmtId="2" fontId="7" fillId="0" borderId="18" xfId="0" applyNumberFormat="1" applyFont="1" applyBorder="1" applyAlignment="1">
      <alignment horizontal="center"/>
    </xf>
    <xf numFmtId="0" fontId="71" fillId="0" borderId="27" xfId="0" applyFont="1" applyBorder="1" applyAlignment="1">
      <alignment horizontal="center"/>
    </xf>
    <xf numFmtId="0" fontId="71" fillId="0" borderId="54" xfId="0" applyFont="1" applyBorder="1" applyAlignment="1">
      <alignment horizontal="center"/>
    </xf>
    <xf numFmtId="2" fontId="7" fillId="10" borderId="0" xfId="2" applyNumberFormat="1" applyFont="1" applyFill="1" applyBorder="1" applyAlignment="1">
      <alignment horizontal="center"/>
    </xf>
    <xf numFmtId="0" fontId="17" fillId="0" borderId="11" xfId="0" applyFont="1" applyBorder="1" applyAlignment="1">
      <alignment horizontal="center"/>
    </xf>
    <xf numFmtId="0" fontId="17" fillId="0" borderId="27" xfId="0" applyFont="1" applyBorder="1" applyAlignment="1">
      <alignment horizontal="center"/>
    </xf>
    <xf numFmtId="0" fontId="17" fillId="6" borderId="11" xfId="2" applyNumberFormat="1" applyFont="1" applyFill="1" applyBorder="1" applyAlignment="1">
      <alignment horizontal="center"/>
    </xf>
    <xf numFmtId="0" fontId="17" fillId="6" borderId="27" xfId="2" applyNumberFormat="1" applyFont="1" applyFill="1" applyBorder="1" applyAlignment="1">
      <alignment horizontal="center"/>
    </xf>
    <xf numFmtId="2" fontId="7" fillId="0" borderId="2" xfId="2" applyNumberFormat="1" applyFont="1" applyBorder="1" applyAlignment="1">
      <alignment horizontal="center"/>
    </xf>
    <xf numFmtId="2" fontId="7" fillId="0" borderId="3" xfId="2" applyNumberFormat="1" applyFont="1" applyBorder="1" applyAlignment="1">
      <alignment horizontal="center"/>
    </xf>
    <xf numFmtId="2" fontId="7" fillId="0" borderId="6" xfId="2" applyNumberFormat="1" applyFont="1" applyBorder="1" applyAlignment="1">
      <alignment horizontal="center"/>
    </xf>
    <xf numFmtId="2" fontId="7" fillId="0" borderId="7" xfId="2" applyNumberFormat="1" applyFont="1" applyBorder="1" applyAlignment="1">
      <alignment horizontal="center"/>
    </xf>
    <xf numFmtId="0" fontId="17" fillId="0" borderId="43" xfId="2" applyNumberFormat="1" applyFont="1" applyBorder="1" applyAlignment="1">
      <alignment horizontal="center"/>
    </xf>
    <xf numFmtId="0" fontId="17" fillId="0" borderId="41" xfId="2" applyNumberFormat="1" applyFont="1" applyBorder="1" applyAlignment="1">
      <alignment horizontal="center"/>
    </xf>
    <xf numFmtId="0" fontId="17" fillId="0" borderId="12" xfId="2" applyNumberFormat="1" applyFont="1" applyBorder="1" applyAlignment="1">
      <alignment horizontal="center"/>
    </xf>
    <xf numFmtId="0" fontId="17" fillId="0" borderId="3" xfId="2" applyNumberFormat="1" applyFont="1" applyBorder="1" applyAlignment="1">
      <alignment horizontal="center"/>
    </xf>
    <xf numFmtId="0" fontId="17" fillId="0" borderId="14" xfId="2" applyNumberFormat="1" applyFont="1" applyBorder="1" applyAlignment="1">
      <alignment horizontal="center"/>
    </xf>
    <xf numFmtId="0" fontId="17" fillId="0" borderId="59" xfId="2" applyNumberFormat="1" applyFont="1" applyBorder="1" applyAlignment="1">
      <alignment horizontal="center"/>
    </xf>
    <xf numFmtId="0" fontId="19" fillId="6" borderId="15" xfId="2" applyNumberFormat="1" applyFont="1" applyFill="1" applyBorder="1" applyAlignment="1">
      <alignment horizontal="center"/>
    </xf>
    <xf numFmtId="0" fontId="19" fillId="6" borderId="84" xfId="2" applyNumberFormat="1" applyFont="1" applyFill="1" applyBorder="1" applyAlignment="1">
      <alignment horizontal="center"/>
    </xf>
    <xf numFmtId="164" fontId="18" fillId="4" borderId="74" xfId="2" applyFont="1" applyFill="1" applyBorder="1" applyAlignment="1">
      <alignment horizontal="center"/>
    </xf>
    <xf numFmtId="164" fontId="18" fillId="4" borderId="92" xfId="2" applyFont="1" applyFill="1" applyBorder="1" applyAlignment="1">
      <alignment horizontal="center"/>
    </xf>
    <xf numFmtId="164" fontId="7" fillId="4" borderId="24" xfId="2" applyFont="1" applyFill="1" applyBorder="1" applyAlignment="1">
      <alignment horizontal="center"/>
    </xf>
    <xf numFmtId="164" fontId="87" fillId="4" borderId="65" xfId="2" applyFont="1" applyFill="1" applyBorder="1" applyAlignment="1">
      <alignment horizontal="center"/>
    </xf>
    <xf numFmtId="164" fontId="87" fillId="4" borderId="66" xfId="2" applyFont="1" applyFill="1" applyBorder="1" applyAlignment="1">
      <alignment horizontal="center"/>
    </xf>
    <xf numFmtId="0" fontId="19" fillId="0" borderId="43" xfId="2" applyNumberFormat="1" applyFont="1" applyBorder="1" applyAlignment="1">
      <alignment horizontal="center"/>
    </xf>
    <xf numFmtId="0" fontId="19" fillId="0" borderId="45" xfId="2" applyNumberFormat="1" applyFont="1" applyBorder="1" applyAlignment="1">
      <alignment horizontal="center"/>
    </xf>
    <xf numFmtId="0" fontId="19" fillId="0" borderId="2" xfId="2" applyNumberFormat="1" applyFont="1" applyBorder="1" applyAlignment="1">
      <alignment horizontal="center"/>
    </xf>
    <xf numFmtId="0" fontId="19" fillId="0" borderId="47" xfId="2" applyNumberFormat="1" applyFont="1" applyBorder="1" applyAlignment="1">
      <alignment horizontal="center"/>
    </xf>
    <xf numFmtId="2" fontId="7" fillId="0" borderId="43" xfId="1" applyNumberFormat="1" applyFont="1" applyFill="1" applyBorder="1" applyAlignment="1">
      <alignment horizontal="center"/>
    </xf>
    <xf numFmtId="2" fontId="7" fillId="0" borderId="41" xfId="1" applyNumberFormat="1" applyFont="1" applyFill="1" applyBorder="1" applyAlignment="1">
      <alignment horizontal="center"/>
    </xf>
    <xf numFmtId="2" fontId="7" fillId="0" borderId="2" xfId="1" applyNumberFormat="1" applyFont="1" applyFill="1" applyBorder="1" applyAlignment="1">
      <alignment horizontal="center"/>
    </xf>
    <xf numFmtId="2" fontId="7" fillId="0" borderId="3" xfId="1" applyNumberFormat="1" applyFont="1" applyFill="1" applyBorder="1" applyAlignment="1">
      <alignment horizontal="center"/>
    </xf>
    <xf numFmtId="0" fontId="16" fillId="6" borderId="62" xfId="0" applyFont="1" applyFill="1" applyBorder="1" applyAlignment="1">
      <alignment horizontal="center"/>
    </xf>
    <xf numFmtId="0" fontId="16" fillId="6" borderId="25" xfId="0" applyFont="1" applyFill="1" applyBorder="1" applyAlignment="1">
      <alignment horizontal="center"/>
    </xf>
    <xf numFmtId="2" fontId="7" fillId="6" borderId="62" xfId="1" applyNumberFormat="1" applyFont="1" applyFill="1" applyBorder="1" applyAlignment="1">
      <alignment horizontal="center"/>
    </xf>
    <xf numFmtId="2" fontId="7" fillId="6" borderId="25" xfId="1" applyNumberFormat="1" applyFont="1" applyFill="1" applyBorder="1" applyAlignment="1">
      <alignment horizontal="center"/>
    </xf>
    <xf numFmtId="0" fontId="19" fillId="6" borderId="62" xfId="2" applyNumberFormat="1" applyFont="1" applyFill="1" applyBorder="1" applyAlignment="1">
      <alignment horizontal="center"/>
    </xf>
    <xf numFmtId="0" fontId="19" fillId="6" borderId="90" xfId="2" applyNumberFormat="1" applyFont="1" applyFill="1" applyBorder="1" applyAlignment="1">
      <alignment horizontal="center"/>
    </xf>
    <xf numFmtId="164" fontId="18" fillId="4" borderId="33" xfId="2" applyFont="1" applyFill="1" applyBorder="1" applyAlignment="1">
      <alignment horizontal="center"/>
    </xf>
    <xf numFmtId="164" fontId="18" fillId="4" borderId="34" xfId="2" applyFont="1" applyFill="1" applyBorder="1" applyAlignment="1">
      <alignment horizontal="center"/>
    </xf>
    <xf numFmtId="2" fontId="13" fillId="0" borderId="43" xfId="1" applyNumberFormat="1" applyFont="1" applyFill="1" applyBorder="1" applyAlignment="1">
      <alignment horizontal="center"/>
    </xf>
    <xf numFmtId="2" fontId="13" fillId="0" borderId="41" xfId="1" applyNumberFormat="1" applyFont="1" applyFill="1" applyBorder="1" applyAlignment="1">
      <alignment horizontal="center"/>
    </xf>
    <xf numFmtId="0" fontId="19" fillId="0" borderId="6" xfId="2" applyNumberFormat="1" applyFont="1" applyBorder="1" applyAlignment="1">
      <alignment horizontal="center"/>
    </xf>
    <xf numFmtId="0" fontId="19" fillId="0" borderId="52" xfId="2" applyNumberFormat="1" applyFont="1" applyBorder="1" applyAlignment="1">
      <alignment horizontal="center"/>
    </xf>
    <xf numFmtId="0" fontId="19" fillId="0" borderId="18" xfId="2" applyNumberFormat="1" applyFont="1" applyBorder="1" applyAlignment="1">
      <alignment horizontal="center"/>
    </xf>
    <xf numFmtId="0" fontId="19" fillId="0" borderId="53" xfId="2" applyNumberFormat="1" applyFont="1" applyBorder="1" applyAlignment="1">
      <alignment horizontal="center"/>
    </xf>
    <xf numFmtId="0" fontId="17" fillId="0" borderId="87" xfId="2" applyNumberFormat="1" applyFont="1" applyBorder="1" applyAlignment="1">
      <alignment horizontal="center"/>
    </xf>
    <xf numFmtId="0" fontId="16" fillId="6" borderId="58" xfId="0" applyFont="1" applyFill="1" applyBorder="1" applyAlignment="1">
      <alignment horizontal="center"/>
    </xf>
    <xf numFmtId="0" fontId="16" fillId="6" borderId="19" xfId="0" applyFont="1" applyFill="1" applyBorder="1" applyAlignment="1">
      <alignment horizontal="center"/>
    </xf>
    <xf numFmtId="164" fontId="87" fillId="4" borderId="8" xfId="2" applyFont="1" applyFill="1" applyBorder="1" applyAlignment="1">
      <alignment horizontal="center"/>
    </xf>
    <xf numFmtId="164" fontId="87" fillId="4" borderId="10" xfId="2" applyFont="1" applyFill="1" applyBorder="1" applyAlignment="1">
      <alignment horizontal="center"/>
    </xf>
    <xf numFmtId="2" fontId="7" fillId="6" borderId="58" xfId="1" applyNumberFormat="1" applyFont="1" applyFill="1" applyBorder="1" applyAlignment="1">
      <alignment horizontal="center"/>
    </xf>
    <xf numFmtId="2" fontId="7" fillId="6" borderId="19" xfId="1" applyNumberFormat="1" applyFont="1" applyFill="1" applyBorder="1" applyAlignment="1">
      <alignment horizontal="center"/>
    </xf>
    <xf numFmtId="0" fontId="17" fillId="0" borderId="43" xfId="0" applyFont="1" applyBorder="1" applyAlignment="1">
      <alignment horizontal="center"/>
    </xf>
    <xf numFmtId="0" fontId="17" fillId="0" borderId="41" xfId="0" applyFont="1" applyBorder="1" applyAlignment="1">
      <alignment horizontal="center"/>
    </xf>
    <xf numFmtId="0" fontId="17" fillId="0" borderId="12" xfId="0" applyFont="1" applyBorder="1" applyAlignment="1">
      <alignment horizontal="center"/>
    </xf>
    <xf numFmtId="0" fontId="17" fillId="0" borderId="3" xfId="0" applyFont="1" applyBorder="1" applyAlignment="1">
      <alignment horizontal="center"/>
    </xf>
    <xf numFmtId="164" fontId="18" fillId="4" borderId="29" xfId="2" applyFont="1" applyFill="1" applyBorder="1" applyAlignment="1">
      <alignment horizontal="center"/>
    </xf>
    <xf numFmtId="164" fontId="18" fillId="4" borderId="30" xfId="2" applyFont="1" applyFill="1" applyBorder="1" applyAlignment="1">
      <alignment horizontal="center"/>
    </xf>
    <xf numFmtId="1" fontId="19" fillId="0" borderId="2" xfId="2" applyNumberFormat="1" applyFont="1" applyBorder="1" applyAlignment="1">
      <alignment horizontal="center"/>
    </xf>
    <xf numFmtId="1" fontId="19" fillId="0" borderId="47" xfId="2" applyNumberFormat="1" applyFont="1" applyBorder="1" applyAlignment="1">
      <alignment horizontal="center"/>
    </xf>
    <xf numFmtId="2" fontId="7" fillId="0" borderId="88" xfId="1" applyNumberFormat="1" applyFont="1" applyFill="1" applyBorder="1" applyAlignment="1">
      <alignment horizontal="center"/>
    </xf>
    <xf numFmtId="2" fontId="7" fillId="0" borderId="87" xfId="1" applyNumberFormat="1" applyFont="1" applyFill="1" applyBorder="1" applyAlignment="1">
      <alignment horizontal="center"/>
    </xf>
    <xf numFmtId="2" fontId="13" fillId="0" borderId="2" xfId="1" applyNumberFormat="1" applyFont="1" applyFill="1" applyBorder="1" applyAlignment="1">
      <alignment horizontal="center"/>
    </xf>
    <xf numFmtId="2" fontId="13" fillId="0" borderId="3" xfId="1" applyNumberFormat="1" applyFont="1" applyFill="1" applyBorder="1" applyAlignment="1">
      <alignment horizontal="center"/>
    </xf>
    <xf numFmtId="0" fontId="19" fillId="0" borderId="88" xfId="2" applyNumberFormat="1" applyFont="1" applyBorder="1" applyAlignment="1">
      <alignment horizontal="center"/>
    </xf>
    <xf numFmtId="0" fontId="19" fillId="0" borderId="73" xfId="2" applyNumberFormat="1" applyFont="1" applyBorder="1" applyAlignment="1">
      <alignment horizontal="center"/>
    </xf>
    <xf numFmtId="2" fontId="13" fillId="0" borderId="14" xfId="1" applyNumberFormat="1" applyFont="1" applyFill="1" applyBorder="1" applyAlignment="1">
      <alignment horizontal="center"/>
    </xf>
    <xf numFmtId="2" fontId="13" fillId="0" borderId="109" xfId="1" applyNumberFormat="1" applyFont="1" applyFill="1" applyBorder="1" applyAlignment="1">
      <alignment horizontal="center"/>
    </xf>
    <xf numFmtId="0" fontId="12" fillId="0" borderId="14" xfId="2" applyNumberFormat="1" applyFont="1" applyBorder="1" applyAlignment="1">
      <alignment horizontal="center"/>
    </xf>
    <xf numFmtId="0" fontId="12" fillId="0" borderId="73" xfId="2" applyNumberFormat="1" applyFont="1" applyBorder="1" applyAlignment="1">
      <alignment horizontal="center"/>
    </xf>
    <xf numFmtId="43" fontId="13" fillId="8" borderId="0" xfId="1" applyFont="1" applyFill="1" applyBorder="1" applyAlignment="1">
      <alignment horizontal="center"/>
    </xf>
    <xf numFmtId="165" fontId="12" fillId="8" borderId="0" xfId="2" applyNumberFormat="1" applyFont="1" applyFill="1" applyBorder="1" applyAlignment="1">
      <alignment horizontal="center"/>
    </xf>
    <xf numFmtId="0" fontId="17" fillId="0" borderId="27" xfId="2" applyNumberFormat="1" applyFont="1" applyBorder="1" applyAlignment="1">
      <alignment horizontal="center"/>
    </xf>
    <xf numFmtId="0" fontId="17" fillId="0" borderId="18" xfId="2" applyNumberFormat="1" applyFont="1" applyBorder="1" applyAlignment="1">
      <alignment horizontal="center"/>
    </xf>
    <xf numFmtId="2" fontId="13" fillId="0" borderId="27" xfId="1" applyNumberFormat="1" applyFont="1" applyFill="1" applyBorder="1" applyAlignment="1">
      <alignment horizontal="center"/>
    </xf>
    <xf numFmtId="2" fontId="13" fillId="0" borderId="18" xfId="1" applyNumberFormat="1" applyFont="1" applyFill="1" applyBorder="1" applyAlignment="1">
      <alignment horizontal="center"/>
    </xf>
    <xf numFmtId="164" fontId="86" fillId="9" borderId="0" xfId="2" applyFont="1" applyFill="1" applyBorder="1" applyAlignment="1">
      <alignment horizontal="center" vertical="top"/>
    </xf>
    <xf numFmtId="164" fontId="10" fillId="8" borderId="0" xfId="2" applyFont="1" applyFill="1" applyBorder="1" applyAlignment="1">
      <alignment horizontal="center"/>
    </xf>
    <xf numFmtId="0" fontId="12" fillId="0" borderId="2" xfId="2" applyNumberFormat="1" applyFont="1" applyBorder="1" applyAlignment="1">
      <alignment horizontal="center"/>
    </xf>
    <xf numFmtId="0" fontId="12" fillId="0" borderId="47" xfId="2" applyNumberFormat="1" applyFont="1" applyBorder="1" applyAlignment="1">
      <alignment horizontal="center"/>
    </xf>
    <xf numFmtId="2" fontId="13" fillId="6" borderId="85" xfId="1" applyNumberFormat="1" applyFont="1" applyFill="1" applyBorder="1" applyAlignment="1">
      <alignment horizontal="center"/>
    </xf>
    <xf numFmtId="2" fontId="13" fillId="6" borderId="5" xfId="1" applyNumberFormat="1" applyFont="1" applyFill="1" applyBorder="1" applyAlignment="1">
      <alignment horizontal="center"/>
    </xf>
    <xf numFmtId="0" fontId="17" fillId="0" borderId="40" xfId="2" applyNumberFormat="1" applyFont="1" applyBorder="1" applyAlignment="1">
      <alignment horizontal="center"/>
    </xf>
    <xf numFmtId="0" fontId="17" fillId="0" borderId="109" xfId="2" applyNumberFormat="1" applyFont="1" applyBorder="1" applyAlignment="1">
      <alignment horizontal="center"/>
    </xf>
    <xf numFmtId="0" fontId="81" fillId="6" borderId="85" xfId="2" applyNumberFormat="1" applyFont="1" applyFill="1" applyBorder="1" applyAlignment="1">
      <alignment horizontal="center"/>
    </xf>
    <xf numFmtId="0" fontId="81" fillId="6" borderId="60" xfId="2" applyNumberFormat="1" applyFont="1" applyFill="1" applyBorder="1" applyAlignment="1">
      <alignment horizontal="center"/>
    </xf>
    <xf numFmtId="164" fontId="87" fillId="4" borderId="36" xfId="2" applyFont="1" applyFill="1" applyBorder="1" applyAlignment="1">
      <alignment horizontal="center"/>
    </xf>
    <xf numFmtId="164" fontId="87" fillId="4" borderId="37" xfId="2" applyFont="1" applyFill="1" applyBorder="1" applyAlignment="1">
      <alignment horizontal="center"/>
    </xf>
    <xf numFmtId="164" fontId="100" fillId="10" borderId="79" xfId="2" applyFont="1" applyFill="1" applyBorder="1" applyAlignment="1">
      <alignment horizontal="center"/>
    </xf>
    <xf numFmtId="164" fontId="100" fillId="10" borderId="80" xfId="2" applyFont="1" applyFill="1" applyBorder="1" applyAlignment="1">
      <alignment horizontal="center"/>
    </xf>
    <xf numFmtId="164" fontId="100" fillId="10" borderId="81" xfId="2" applyFont="1" applyFill="1" applyBorder="1" applyAlignment="1">
      <alignment horizontal="center"/>
    </xf>
    <xf numFmtId="2" fontId="13" fillId="6" borderId="0" xfId="2" applyNumberFormat="1" applyFont="1" applyFill="1" applyBorder="1" applyAlignment="1">
      <alignment horizontal="center"/>
    </xf>
    <xf numFmtId="0" fontId="49" fillId="6" borderId="0" xfId="1" applyNumberFormat="1" applyFont="1" applyFill="1" applyBorder="1" applyAlignment="1">
      <alignment horizontal="center"/>
    </xf>
    <xf numFmtId="0" fontId="49" fillId="6" borderId="0" xfId="2" applyNumberFormat="1" applyFont="1" applyFill="1" applyBorder="1" applyAlignment="1">
      <alignment horizontal="center"/>
    </xf>
    <xf numFmtId="164" fontId="3" fillId="9" borderId="0" xfId="2" applyFont="1" applyFill="1" applyBorder="1" applyAlignment="1">
      <alignment horizontal="center" vertical="top"/>
    </xf>
    <xf numFmtId="164" fontId="7" fillId="4" borderId="35" xfId="2" applyFont="1" applyFill="1" applyBorder="1" applyAlignment="1">
      <alignment horizontal="center"/>
    </xf>
    <xf numFmtId="164" fontId="7" fillId="4" borderId="32" xfId="2" applyFont="1" applyFill="1" applyBorder="1" applyAlignment="1">
      <alignment horizontal="center"/>
    </xf>
    <xf numFmtId="164" fontId="74" fillId="4" borderId="68" xfId="2" applyFont="1" applyFill="1" applyBorder="1" applyAlignment="1">
      <alignment horizontal="center"/>
    </xf>
    <xf numFmtId="164" fontId="74" fillId="4" borderId="24" xfId="2" applyFont="1" applyFill="1" applyBorder="1" applyAlignment="1">
      <alignment horizontal="center"/>
    </xf>
    <xf numFmtId="164" fontId="74" fillId="4" borderId="33" xfId="2" applyFont="1" applyFill="1" applyBorder="1" applyAlignment="1">
      <alignment horizontal="center"/>
    </xf>
    <xf numFmtId="0" fontId="74" fillId="0" borderId="69" xfId="1" applyNumberFormat="1" applyFont="1" applyFill="1" applyBorder="1" applyAlignment="1">
      <alignment horizontal="center"/>
    </xf>
    <xf numFmtId="0" fontId="74" fillId="0" borderId="44" xfId="1" applyNumberFormat="1" applyFont="1" applyFill="1" applyBorder="1" applyAlignment="1">
      <alignment horizontal="center"/>
    </xf>
    <xf numFmtId="0" fontId="74" fillId="0" borderId="42" xfId="1" applyNumberFormat="1" applyFont="1" applyFill="1" applyBorder="1" applyAlignment="1">
      <alignment horizontal="center"/>
    </xf>
    <xf numFmtId="2" fontId="13" fillId="0" borderId="69" xfId="2" applyNumberFormat="1" applyFont="1" applyBorder="1" applyAlignment="1">
      <alignment horizontal="center"/>
    </xf>
    <xf numFmtId="2" fontId="13" fillId="0" borderId="42" xfId="2" applyNumberFormat="1" applyFont="1" applyBorder="1" applyAlignment="1">
      <alignment horizontal="center"/>
    </xf>
    <xf numFmtId="0" fontId="51" fillId="6" borderId="0" xfId="2" applyNumberFormat="1" applyFont="1" applyFill="1" applyBorder="1" applyAlignment="1">
      <alignment horizontal="center"/>
    </xf>
    <xf numFmtId="0" fontId="19" fillId="6" borderId="11" xfId="2" applyNumberFormat="1" applyFont="1" applyFill="1" applyBorder="1" applyAlignment="1">
      <alignment horizontal="center"/>
    </xf>
    <xf numFmtId="0" fontId="19" fillId="6" borderId="53" xfId="2" applyNumberFormat="1" applyFont="1" applyFill="1" applyBorder="1" applyAlignment="1">
      <alignment horizontal="center"/>
    </xf>
    <xf numFmtId="0" fontId="51" fillId="8" borderId="0" xfId="2" applyNumberFormat="1" applyFont="1" applyFill="1" applyBorder="1" applyAlignment="1">
      <alignment horizontal="center"/>
    </xf>
    <xf numFmtId="2" fontId="13" fillId="6" borderId="11" xfId="2" applyNumberFormat="1" applyFont="1" applyFill="1" applyBorder="1" applyAlignment="1">
      <alignment horizontal="center"/>
    </xf>
    <xf numFmtId="0" fontId="74" fillId="6" borderId="11" xfId="2" applyNumberFormat="1" applyFont="1" applyFill="1" applyBorder="1" applyAlignment="1">
      <alignment horizontal="center"/>
    </xf>
    <xf numFmtId="0" fontId="49" fillId="10" borderId="0" xfId="2" applyNumberFormat="1" applyFont="1" applyFill="1" applyBorder="1" applyAlignment="1">
      <alignment horizontal="center"/>
    </xf>
    <xf numFmtId="2" fontId="13" fillId="6" borderId="62" xfId="0" applyNumberFormat="1" applyFont="1" applyFill="1" applyBorder="1" applyAlignment="1">
      <alignment horizontal="center"/>
    </xf>
    <xf numFmtId="2" fontId="13" fillId="6" borderId="25" xfId="0" applyNumberFormat="1" applyFont="1" applyFill="1" applyBorder="1" applyAlignment="1">
      <alignment horizontal="center"/>
    </xf>
    <xf numFmtId="0" fontId="19" fillId="6" borderId="62" xfId="0" applyFont="1" applyFill="1" applyBorder="1" applyAlignment="1">
      <alignment horizontal="center"/>
    </xf>
    <xf numFmtId="0" fontId="19" fillId="6" borderId="118" xfId="0" applyFont="1" applyFill="1" applyBorder="1" applyAlignment="1">
      <alignment horizontal="center"/>
    </xf>
    <xf numFmtId="0" fontId="19" fillId="6" borderId="25" xfId="0" applyFont="1" applyFill="1" applyBorder="1" applyAlignment="1">
      <alignment horizontal="center"/>
    </xf>
    <xf numFmtId="0" fontId="17" fillId="0" borderId="11" xfId="2" applyNumberFormat="1" applyFont="1" applyBorder="1" applyAlignment="1">
      <alignment horizontal="center"/>
    </xf>
    <xf numFmtId="0" fontId="19" fillId="0" borderId="11" xfId="2" applyNumberFormat="1" applyFont="1" applyBorder="1" applyAlignment="1">
      <alignment horizontal="center"/>
    </xf>
    <xf numFmtId="2" fontId="13" fillId="0" borderId="11" xfId="2" applyNumberFormat="1" applyFont="1" applyBorder="1" applyAlignment="1">
      <alignment horizontal="center"/>
    </xf>
    <xf numFmtId="2" fontId="13" fillId="0" borderId="11" xfId="0" applyNumberFormat="1" applyFont="1" applyBorder="1" applyAlignment="1">
      <alignment horizontal="center"/>
    </xf>
    <xf numFmtId="0" fontId="74" fillId="0" borderId="11" xfId="2" applyNumberFormat="1" applyFont="1" applyBorder="1" applyAlignment="1">
      <alignment horizontal="center"/>
    </xf>
    <xf numFmtId="0" fontId="19" fillId="0" borderId="12" xfId="2" applyNumberFormat="1" applyFont="1" applyBorder="1" applyAlignment="1">
      <alignment horizontal="center"/>
    </xf>
    <xf numFmtId="0" fontId="17" fillId="0" borderId="13" xfId="2" applyNumberFormat="1" applyFont="1" applyBorder="1" applyAlignment="1">
      <alignment horizontal="center"/>
    </xf>
    <xf numFmtId="0" fontId="19" fillId="0" borderId="13" xfId="2" applyNumberFormat="1" applyFont="1" applyBorder="1" applyAlignment="1">
      <alignment horizontal="center"/>
    </xf>
    <xf numFmtId="2" fontId="13" fillId="0" borderId="26" xfId="2" applyNumberFormat="1" applyFont="1" applyBorder="1" applyAlignment="1">
      <alignment horizontal="center"/>
    </xf>
    <xf numFmtId="0" fontId="74" fillId="0" borderId="26" xfId="2" applyNumberFormat="1" applyFont="1" applyBorder="1" applyAlignment="1">
      <alignment horizontal="center"/>
    </xf>
    <xf numFmtId="1" fontId="19" fillId="0" borderId="12" xfId="2" applyNumberFormat="1" applyFont="1" applyBorder="1" applyAlignment="1">
      <alignment horizontal="center"/>
    </xf>
    <xf numFmtId="0" fontId="74" fillId="0" borderId="11" xfId="1" applyNumberFormat="1" applyFont="1" applyFill="1" applyBorder="1" applyAlignment="1">
      <alignment horizontal="center"/>
    </xf>
    <xf numFmtId="1" fontId="19" fillId="0" borderId="43" xfId="2" applyNumberFormat="1" applyFont="1" applyBorder="1" applyAlignment="1">
      <alignment horizontal="center"/>
    </xf>
    <xf numFmtId="1" fontId="19" fillId="0" borderId="45" xfId="2" applyNumberFormat="1" applyFont="1" applyBorder="1" applyAlignment="1">
      <alignment horizontal="center"/>
    </xf>
    <xf numFmtId="1" fontId="74" fillId="0" borderId="11" xfId="1" applyNumberFormat="1" applyFont="1" applyFill="1" applyBorder="1" applyAlignment="1">
      <alignment horizontal="center"/>
    </xf>
    <xf numFmtId="0" fontId="16" fillId="6" borderId="27" xfId="0" applyFont="1" applyFill="1" applyBorder="1" applyAlignment="1">
      <alignment horizontal="center"/>
    </xf>
    <xf numFmtId="0" fontId="16" fillId="6" borderId="18" xfId="0" applyFont="1" applyFill="1" applyBorder="1" applyAlignment="1">
      <alignment horizontal="center"/>
    </xf>
    <xf numFmtId="0" fontId="19" fillId="6" borderId="57" xfId="2" applyNumberFormat="1" applyFont="1" applyFill="1" applyBorder="1" applyAlignment="1">
      <alignment horizontal="center"/>
    </xf>
    <xf numFmtId="0" fontId="19" fillId="6" borderId="54" xfId="2" applyNumberFormat="1" applyFont="1" applyFill="1" applyBorder="1" applyAlignment="1">
      <alignment horizontal="center"/>
    </xf>
    <xf numFmtId="164" fontId="50" fillId="4" borderId="24" xfId="2" applyFont="1" applyFill="1" applyBorder="1" applyAlignment="1">
      <alignment horizontal="center"/>
    </xf>
    <xf numFmtId="164" fontId="50" fillId="4" borderId="37" xfId="2" applyFont="1" applyFill="1" applyBorder="1" applyAlignment="1">
      <alignment horizontal="center"/>
    </xf>
    <xf numFmtId="0" fontId="74" fillId="6" borderId="27" xfId="1" applyNumberFormat="1" applyFont="1" applyFill="1" applyBorder="1" applyAlignment="1">
      <alignment horizontal="center"/>
    </xf>
    <xf numFmtId="0" fontId="74" fillId="6" borderId="57" xfId="1" applyNumberFormat="1" applyFont="1" applyFill="1" applyBorder="1" applyAlignment="1">
      <alignment horizontal="center"/>
    </xf>
    <xf numFmtId="0" fontId="74" fillId="6" borderId="18" xfId="1" applyNumberFormat="1" applyFont="1" applyFill="1" applyBorder="1" applyAlignment="1">
      <alignment horizontal="center"/>
    </xf>
    <xf numFmtId="2" fontId="13" fillId="6" borderId="27" xfId="2" applyNumberFormat="1" applyFont="1" applyFill="1" applyBorder="1" applyAlignment="1">
      <alignment horizontal="center"/>
    </xf>
    <xf numFmtId="2" fontId="13" fillId="6" borderId="18" xfId="2" applyNumberFormat="1" applyFont="1" applyFill="1" applyBorder="1" applyAlignment="1">
      <alignment horizontal="center"/>
    </xf>
    <xf numFmtId="164" fontId="49" fillId="4" borderId="94" xfId="2" applyFont="1" applyFill="1" applyBorder="1" applyAlignment="1">
      <alignment horizontal="center"/>
    </xf>
    <xf numFmtId="164" fontId="49" fillId="4" borderId="44" xfId="2" applyFont="1" applyFill="1" applyBorder="1" applyAlignment="1">
      <alignment horizontal="center"/>
    </xf>
    <xf numFmtId="164" fontId="49" fillId="4" borderId="74" xfId="2" applyFont="1" applyFill="1" applyBorder="1" applyAlignment="1">
      <alignment horizontal="center"/>
    </xf>
    <xf numFmtId="0" fontId="19" fillId="0" borderId="26" xfId="2" applyNumberFormat="1" applyFont="1" applyBorder="1" applyAlignment="1">
      <alignment horizontal="center"/>
    </xf>
    <xf numFmtId="0" fontId="19" fillId="0" borderId="89" xfId="2" applyNumberFormat="1" applyFont="1" applyBorder="1" applyAlignment="1">
      <alignment horizontal="center"/>
    </xf>
    <xf numFmtId="0" fontId="74" fillId="0" borderId="26" xfId="1" applyNumberFormat="1" applyFont="1" applyFill="1" applyBorder="1" applyAlignment="1">
      <alignment horizontal="center"/>
    </xf>
    <xf numFmtId="0" fontId="19" fillId="6" borderId="27" xfId="2" applyNumberFormat="1" applyFont="1" applyFill="1" applyBorder="1" applyAlignment="1">
      <alignment horizontal="center"/>
    </xf>
    <xf numFmtId="0" fontId="19" fillId="6" borderId="18" xfId="2" applyNumberFormat="1" applyFont="1" applyFill="1" applyBorder="1" applyAlignment="1">
      <alignment horizontal="center"/>
    </xf>
    <xf numFmtId="1" fontId="19" fillId="0" borderId="11" xfId="2" applyNumberFormat="1" applyFont="1" applyBorder="1" applyAlignment="1">
      <alignment horizontal="center"/>
    </xf>
    <xf numFmtId="1" fontId="19" fillId="0" borderId="53" xfId="2" applyNumberFormat="1" applyFont="1" applyBorder="1" applyAlignment="1">
      <alignment horizontal="center"/>
    </xf>
    <xf numFmtId="1" fontId="19" fillId="0" borderId="69" xfId="2" applyNumberFormat="1" applyFont="1" applyBorder="1" applyAlignment="1">
      <alignment horizontal="center"/>
    </xf>
    <xf numFmtId="1" fontId="19" fillId="0" borderId="66" xfId="2" applyNumberFormat="1" applyFont="1" applyBorder="1" applyAlignment="1">
      <alignment horizontal="center"/>
    </xf>
    <xf numFmtId="164" fontId="87" fillId="4" borderId="24" xfId="2" applyFont="1" applyFill="1" applyBorder="1" applyAlignment="1">
      <alignment horizontal="center"/>
    </xf>
    <xf numFmtId="2" fontId="13" fillId="0" borderId="88" xfId="1" applyNumberFormat="1" applyFont="1" applyFill="1" applyBorder="1" applyAlignment="1">
      <alignment horizontal="center"/>
    </xf>
    <xf numFmtId="0" fontId="19" fillId="0" borderId="109" xfId="2" applyNumberFormat="1" applyFont="1" applyBorder="1" applyAlignment="1">
      <alignment horizontal="center"/>
    </xf>
    <xf numFmtId="0" fontId="17" fillId="6" borderId="16" xfId="2" applyNumberFormat="1" applyFont="1" applyFill="1" applyBorder="1" applyAlignment="1">
      <alignment horizontal="center"/>
    </xf>
    <xf numFmtId="2" fontId="13" fillId="6" borderId="16" xfId="1" applyNumberFormat="1" applyFont="1" applyFill="1" applyBorder="1" applyAlignment="1">
      <alignment horizontal="center"/>
    </xf>
    <xf numFmtId="0" fontId="19" fillId="6" borderId="16" xfId="2" applyNumberFormat="1" applyFont="1" applyFill="1" applyBorder="1" applyAlignment="1">
      <alignment horizontal="center"/>
    </xf>
    <xf numFmtId="0" fontId="19" fillId="6" borderId="72" xfId="2" applyNumberFormat="1" applyFont="1" applyFill="1" applyBorder="1" applyAlignment="1">
      <alignment horizontal="center"/>
    </xf>
    <xf numFmtId="0" fontId="74" fillId="0" borderId="11" xfId="0" applyFont="1" applyBorder="1" applyAlignment="1">
      <alignment horizontal="center"/>
    </xf>
    <xf numFmtId="0" fontId="74" fillId="6" borderId="16" xfId="0" applyFont="1" applyFill="1" applyBorder="1" applyAlignment="1">
      <alignment horizontal="center"/>
    </xf>
    <xf numFmtId="2" fontId="13" fillId="0" borderId="12" xfId="1" applyNumberFormat="1" applyFont="1" applyFill="1" applyBorder="1" applyAlignment="1">
      <alignment horizontal="center"/>
    </xf>
    <xf numFmtId="0" fontId="17" fillId="0" borderId="57" xfId="2" applyNumberFormat="1" applyFont="1" applyBorder="1" applyAlignment="1">
      <alignment horizontal="center"/>
    </xf>
    <xf numFmtId="2" fontId="13" fillId="0" borderId="57" xfId="1" applyNumberFormat="1" applyFont="1" applyFill="1" applyBorder="1" applyAlignment="1">
      <alignment horizontal="center"/>
    </xf>
    <xf numFmtId="0" fontId="74" fillId="0" borderId="27" xfId="0" applyFont="1" applyBorder="1" applyAlignment="1">
      <alignment horizontal="center"/>
    </xf>
    <xf numFmtId="0" fontId="74" fillId="0" borderId="57" xfId="0" applyFont="1" applyBorder="1" applyAlignment="1">
      <alignment horizontal="center"/>
    </xf>
    <xf numFmtId="0" fontId="74" fillId="0" borderId="18" xfId="0" applyFont="1" applyBorder="1" applyAlignment="1">
      <alignment horizontal="center"/>
    </xf>
    <xf numFmtId="0" fontId="19" fillId="0" borderId="27" xfId="2" applyNumberFormat="1" applyFont="1" applyBorder="1" applyAlignment="1">
      <alignment horizontal="center"/>
    </xf>
    <xf numFmtId="0" fontId="19" fillId="0" borderId="54" xfId="2" applyNumberFormat="1" applyFont="1" applyBorder="1" applyAlignment="1">
      <alignment horizontal="center"/>
    </xf>
    <xf numFmtId="1" fontId="74" fillId="0" borderId="69" xfId="0" applyNumberFormat="1" applyFont="1" applyBorder="1" applyAlignment="1">
      <alignment horizontal="center"/>
    </xf>
    <xf numFmtId="1" fontId="74" fillId="0" borderId="44" xfId="0" applyNumberFormat="1" applyFont="1" applyBorder="1" applyAlignment="1">
      <alignment horizontal="center"/>
    </xf>
    <xf numFmtId="1" fontId="74" fillId="0" borderId="42" xfId="0" applyNumberFormat="1" applyFont="1" applyBorder="1" applyAlignment="1">
      <alignment horizontal="center"/>
    </xf>
    <xf numFmtId="2" fontId="7" fillId="6" borderId="0" xfId="2" applyNumberFormat="1" applyFont="1" applyFill="1" applyBorder="1" applyAlignment="1">
      <alignment horizontal="center"/>
    </xf>
    <xf numFmtId="164" fontId="18" fillId="12" borderId="0" xfId="2" applyFont="1" applyFill="1" applyBorder="1" applyAlignment="1">
      <alignment horizontal="center"/>
    </xf>
    <xf numFmtId="164" fontId="7" fillId="12" borderId="0" xfId="2" applyFont="1" applyFill="1" applyBorder="1" applyAlignment="1">
      <alignment horizontal="center"/>
    </xf>
    <xf numFmtId="164" fontId="8" fillId="12" borderId="0" xfId="2" applyFont="1" applyFill="1" applyBorder="1" applyAlignment="1">
      <alignment horizontal="center"/>
    </xf>
    <xf numFmtId="0" fontId="16" fillId="6" borderId="0" xfId="0" applyFont="1" applyFill="1" applyAlignment="1">
      <alignment horizontal="center"/>
    </xf>
    <xf numFmtId="2" fontId="17" fillId="6" borderId="16" xfId="2" applyNumberFormat="1" applyFont="1" applyFill="1" applyBorder="1" applyAlignment="1">
      <alignment horizontal="center"/>
    </xf>
    <xf numFmtId="2" fontId="17" fillId="6" borderId="72" xfId="2" applyNumberFormat="1" applyFont="1" applyFill="1" applyBorder="1" applyAlignment="1">
      <alignment horizontal="center"/>
    </xf>
    <xf numFmtId="0" fontId="17" fillId="8" borderId="0" xfId="2" applyNumberFormat="1" applyFont="1" applyFill="1" applyBorder="1" applyAlignment="1">
      <alignment horizontal="center"/>
    </xf>
    <xf numFmtId="2" fontId="7" fillId="8" borderId="0" xfId="1" applyNumberFormat="1" applyFont="1" applyFill="1" applyBorder="1" applyAlignment="1">
      <alignment horizontal="center"/>
    </xf>
    <xf numFmtId="0" fontId="19" fillId="8" borderId="0" xfId="2" applyNumberFormat="1" applyFont="1" applyFill="1" applyBorder="1" applyAlignment="1">
      <alignment horizontal="center"/>
    </xf>
    <xf numFmtId="0" fontId="17" fillId="6" borderId="5" xfId="2" applyNumberFormat="1" applyFont="1" applyFill="1" applyBorder="1" applyAlignment="1">
      <alignment horizontal="center"/>
    </xf>
    <xf numFmtId="0" fontId="14" fillId="6" borderId="16" xfId="2" applyNumberFormat="1" applyFont="1" applyFill="1" applyBorder="1" applyAlignment="1">
      <alignment horizontal="left"/>
    </xf>
    <xf numFmtId="2" fontId="17" fillId="6" borderId="11" xfId="2" applyNumberFormat="1" applyFont="1" applyFill="1" applyBorder="1" applyAlignment="1">
      <alignment horizontal="center"/>
    </xf>
    <xf numFmtId="2" fontId="17" fillId="6" borderId="53" xfId="2" applyNumberFormat="1" applyFont="1" applyFill="1" applyBorder="1" applyAlignment="1">
      <alignment horizontal="center"/>
    </xf>
    <xf numFmtId="2" fontId="17" fillId="6" borderId="27" xfId="2" applyNumberFormat="1" applyFont="1" applyFill="1" applyBorder="1" applyAlignment="1">
      <alignment horizontal="center"/>
    </xf>
    <xf numFmtId="2" fontId="17" fillId="6" borderId="54" xfId="2" applyNumberFormat="1" applyFont="1" applyFill="1" applyBorder="1" applyAlignment="1">
      <alignment horizontal="center"/>
    </xf>
    <xf numFmtId="0" fontId="14" fillId="6" borderId="11" xfId="2" applyNumberFormat="1" applyFont="1" applyFill="1" applyBorder="1" applyAlignment="1">
      <alignment horizontal="left"/>
    </xf>
    <xf numFmtId="0" fontId="10" fillId="6" borderId="67" xfId="2" applyNumberFormat="1" applyFont="1" applyFill="1" applyBorder="1" applyAlignment="1">
      <alignment horizontal="center"/>
    </xf>
    <xf numFmtId="0" fontId="10" fillId="6" borderId="0" xfId="2" applyNumberFormat="1" applyFont="1" applyFill="1" applyBorder="1" applyAlignment="1">
      <alignment horizontal="center"/>
    </xf>
    <xf numFmtId="0" fontId="9" fillId="6" borderId="67" xfId="2" applyNumberFormat="1" applyFont="1" applyFill="1" applyBorder="1" applyAlignment="1">
      <alignment horizontal="center"/>
    </xf>
    <xf numFmtId="0" fontId="9" fillId="6" borderId="0" xfId="2" applyNumberFormat="1" applyFont="1" applyFill="1" applyBorder="1" applyAlignment="1">
      <alignment horizontal="center"/>
    </xf>
    <xf numFmtId="0" fontId="19" fillId="6" borderId="11" xfId="2" applyNumberFormat="1" applyFont="1" applyFill="1" applyBorder="1" applyAlignment="1">
      <alignment horizontal="left"/>
    </xf>
    <xf numFmtId="2" fontId="17" fillId="6" borderId="106" xfId="2" applyNumberFormat="1" applyFont="1" applyFill="1" applyBorder="1" applyAlignment="1">
      <alignment horizontal="center"/>
    </xf>
    <xf numFmtId="2" fontId="17" fillId="6" borderId="107" xfId="2" applyNumberFormat="1" applyFont="1" applyFill="1" applyBorder="1" applyAlignment="1">
      <alignment horizontal="center"/>
    </xf>
    <xf numFmtId="2" fontId="17" fillId="6" borderId="88" xfId="2" applyNumberFormat="1" applyFont="1" applyFill="1" applyBorder="1" applyAlignment="1">
      <alignment horizontal="center"/>
    </xf>
    <xf numFmtId="2" fontId="17" fillId="6" borderId="73" xfId="2" applyNumberFormat="1" applyFont="1" applyFill="1" applyBorder="1" applyAlignment="1">
      <alignment horizontal="center"/>
    </xf>
    <xf numFmtId="0" fontId="19" fillId="6" borderId="2" xfId="2" applyNumberFormat="1" applyFont="1" applyFill="1" applyBorder="1" applyAlignment="1">
      <alignment horizontal="left"/>
    </xf>
    <xf numFmtId="0" fontId="19" fillId="6" borderId="12" xfId="2" applyNumberFormat="1" applyFont="1" applyFill="1" applyBorder="1" applyAlignment="1">
      <alignment horizontal="left"/>
    </xf>
    <xf numFmtId="0" fontId="19" fillId="6" borderId="3" xfId="2" applyNumberFormat="1" applyFont="1" applyFill="1" applyBorder="1" applyAlignment="1">
      <alignment horizontal="left"/>
    </xf>
    <xf numFmtId="0" fontId="19" fillId="6" borderId="6" xfId="2" applyNumberFormat="1" applyFont="1" applyFill="1" applyBorder="1" applyAlignment="1">
      <alignment horizontal="left"/>
    </xf>
    <xf numFmtId="0" fontId="19" fillId="6" borderId="13" xfId="2" applyNumberFormat="1" applyFont="1" applyFill="1" applyBorder="1" applyAlignment="1">
      <alignment horizontal="left"/>
    </xf>
    <xf numFmtId="0" fontId="19" fillId="6" borderId="7" xfId="2" applyNumberFormat="1" applyFont="1" applyFill="1" applyBorder="1" applyAlignment="1">
      <alignment horizontal="left"/>
    </xf>
    <xf numFmtId="2" fontId="17" fillId="6" borderId="11" xfId="0" applyNumberFormat="1" applyFont="1" applyFill="1" applyBorder="1" applyAlignment="1">
      <alignment horizontal="center"/>
    </xf>
    <xf numFmtId="2" fontId="17" fillId="6" borderId="108" xfId="2" applyNumberFormat="1" applyFont="1" applyFill="1" applyBorder="1" applyAlignment="1">
      <alignment horizontal="center"/>
    </xf>
    <xf numFmtId="2" fontId="16" fillId="12" borderId="11" xfId="2" applyNumberFormat="1" applyFont="1" applyFill="1" applyBorder="1" applyAlignment="1">
      <alignment horizontal="center"/>
    </xf>
    <xf numFmtId="0" fontId="74" fillId="12" borderId="2" xfId="2" applyNumberFormat="1" applyFont="1" applyFill="1" applyBorder="1" applyAlignment="1">
      <alignment horizontal="left"/>
    </xf>
    <xf numFmtId="0" fontId="74" fillId="12" borderId="12" xfId="2" applyNumberFormat="1" applyFont="1" applyFill="1" applyBorder="1" applyAlignment="1">
      <alignment horizontal="left"/>
    </xf>
    <xf numFmtId="0" fontId="74" fillId="12" borderId="3" xfId="2" applyNumberFormat="1" applyFont="1" applyFill="1" applyBorder="1" applyAlignment="1">
      <alignment horizontal="left"/>
    </xf>
    <xf numFmtId="2" fontId="16" fillId="12" borderId="108" xfId="2" applyNumberFormat="1" applyFont="1" applyFill="1" applyBorder="1" applyAlignment="1">
      <alignment horizontal="center"/>
    </xf>
    <xf numFmtId="2" fontId="16" fillId="12" borderId="54" xfId="2" applyNumberFormat="1" applyFont="1" applyFill="1" applyBorder="1" applyAlignment="1">
      <alignment horizontal="center"/>
    </xf>
    <xf numFmtId="0" fontId="9" fillId="6" borderId="2" xfId="2" applyNumberFormat="1" applyFont="1" applyFill="1" applyBorder="1" applyAlignment="1">
      <alignment horizontal="left"/>
    </xf>
    <xf numFmtId="0" fontId="9" fillId="6" borderId="12" xfId="2" applyNumberFormat="1" applyFont="1" applyFill="1" applyBorder="1" applyAlignment="1">
      <alignment horizontal="left"/>
    </xf>
    <xf numFmtId="0" fontId="9" fillId="6" borderId="3" xfId="2" applyNumberFormat="1" applyFont="1" applyFill="1" applyBorder="1" applyAlignment="1">
      <alignment horizontal="left"/>
    </xf>
    <xf numFmtId="2" fontId="17" fillId="6" borderId="2" xfId="2" applyNumberFormat="1" applyFont="1" applyFill="1" applyBorder="1" applyAlignment="1">
      <alignment horizontal="center"/>
    </xf>
    <xf numFmtId="2" fontId="17" fillId="6" borderId="47" xfId="2" applyNumberFormat="1" applyFont="1" applyFill="1" applyBorder="1" applyAlignment="1">
      <alignment horizontal="center"/>
    </xf>
    <xf numFmtId="164" fontId="16" fillId="4" borderId="35" xfId="2" applyFont="1" applyFill="1" applyBorder="1" applyAlignment="1">
      <alignment horizontal="center"/>
    </xf>
    <xf numFmtId="164" fontId="16" fillId="4" borderId="24" xfId="2" applyFont="1" applyFill="1" applyBorder="1" applyAlignment="1">
      <alignment horizontal="center"/>
    </xf>
    <xf numFmtId="164" fontId="16" fillId="4" borderId="33" xfId="2" applyFont="1" applyFill="1" applyBorder="1" applyAlignment="1">
      <alignment horizontal="center"/>
    </xf>
    <xf numFmtId="2" fontId="17" fillId="6" borderId="39" xfId="2" applyNumberFormat="1" applyFont="1" applyFill="1" applyBorder="1" applyAlignment="1">
      <alignment horizontal="center"/>
    </xf>
    <xf numFmtId="2" fontId="17" fillId="6" borderId="43" xfId="2" applyNumberFormat="1" applyFont="1" applyFill="1" applyBorder="1" applyAlignment="1">
      <alignment horizontal="center"/>
    </xf>
    <xf numFmtId="2" fontId="17" fillId="6" borderId="45" xfId="2" applyNumberFormat="1" applyFont="1" applyFill="1" applyBorder="1" applyAlignment="1">
      <alignment horizontal="center"/>
    </xf>
    <xf numFmtId="0" fontId="19" fillId="6" borderId="69" xfId="2" applyNumberFormat="1" applyFont="1" applyFill="1" applyBorder="1" applyAlignment="1">
      <alignment horizontal="left"/>
    </xf>
    <xf numFmtId="0" fontId="19" fillId="6" borderId="44" xfId="2" applyNumberFormat="1" applyFont="1" applyFill="1" applyBorder="1" applyAlignment="1">
      <alignment horizontal="left"/>
    </xf>
    <xf numFmtId="0" fontId="19" fillId="6" borderId="42" xfId="2" applyNumberFormat="1" applyFont="1" applyFill="1" applyBorder="1" applyAlignment="1">
      <alignment horizontal="left"/>
    </xf>
    <xf numFmtId="0" fontId="19" fillId="6" borderId="2" xfId="0" applyFont="1" applyFill="1" applyBorder="1" applyAlignment="1">
      <alignment horizontal="left"/>
    </xf>
    <xf numFmtId="0" fontId="19" fillId="6" borderId="12" xfId="0" applyFont="1" applyFill="1" applyBorder="1" applyAlignment="1">
      <alignment horizontal="left"/>
    </xf>
    <xf numFmtId="0" fontId="19" fillId="6" borderId="3" xfId="0" applyFont="1" applyFill="1" applyBorder="1" applyAlignment="1">
      <alignment horizontal="left"/>
    </xf>
    <xf numFmtId="0" fontId="14" fillId="6" borderId="2" xfId="2" applyNumberFormat="1" applyFont="1" applyFill="1" applyBorder="1" applyAlignment="1">
      <alignment horizontal="left"/>
    </xf>
    <xf numFmtId="0" fontId="14" fillId="6" borderId="12" xfId="2" applyNumberFormat="1" applyFont="1" applyFill="1" applyBorder="1" applyAlignment="1">
      <alignment horizontal="left"/>
    </xf>
    <xf numFmtId="0" fontId="14" fillId="6" borderId="3" xfId="2" applyNumberFormat="1" applyFont="1" applyFill="1" applyBorder="1" applyAlignment="1">
      <alignment horizontal="left"/>
    </xf>
    <xf numFmtId="164" fontId="9" fillId="12" borderId="0" xfId="2" applyFont="1" applyFill="1" applyBorder="1"/>
    <xf numFmtId="164" fontId="45" fillId="3" borderId="1" xfId="2" applyFont="1" applyFill="1" applyBorder="1" applyAlignment="1">
      <alignment horizontal="center"/>
    </xf>
    <xf numFmtId="164" fontId="34" fillId="12" borderId="0" xfId="2" applyFont="1" applyFill="1" applyBorder="1" applyAlignment="1">
      <alignment horizontal="center"/>
    </xf>
    <xf numFmtId="164" fontId="45" fillId="3" borderId="20" xfId="2" applyFont="1" applyFill="1" applyBorder="1" applyAlignment="1">
      <alignment horizontal="center"/>
    </xf>
    <xf numFmtId="164" fontId="45" fillId="3" borderId="65" xfId="2" applyFont="1" applyFill="1" applyBorder="1" applyAlignment="1">
      <alignment horizontal="center"/>
    </xf>
    <xf numFmtId="164" fontId="45" fillId="3" borderId="44" xfId="2" applyFont="1" applyFill="1" applyBorder="1" applyAlignment="1">
      <alignment horizontal="center"/>
    </xf>
    <xf numFmtId="164" fontId="45" fillId="3" borderId="66" xfId="2" applyFont="1" applyFill="1" applyBorder="1" applyAlignment="1">
      <alignment horizontal="center"/>
    </xf>
    <xf numFmtId="0" fontId="9" fillId="12" borderId="0" xfId="0" applyFont="1" applyFill="1"/>
    <xf numFmtId="0" fontId="53" fillId="20" borderId="65" xfId="0" applyFont="1" applyFill="1" applyBorder="1" applyAlignment="1">
      <alignment horizontal="center"/>
    </xf>
    <xf numFmtId="0" fontId="53" fillId="20" borderId="44" xfId="0" applyFont="1" applyFill="1" applyBorder="1" applyAlignment="1">
      <alignment horizontal="center"/>
    </xf>
    <xf numFmtId="0" fontId="53" fillId="20" borderId="66" xfId="0" applyFont="1" applyFill="1" applyBorder="1" applyAlignment="1">
      <alignment horizontal="center"/>
    </xf>
    <xf numFmtId="0" fontId="63" fillId="6" borderId="0" xfId="0" applyFont="1" applyFill="1" applyAlignment="1">
      <alignment horizontal="center"/>
    </xf>
    <xf numFmtId="0" fontId="15" fillId="6" borderId="0" xfId="0" applyFont="1" applyFill="1" applyAlignment="1">
      <alignment horizontal="center"/>
    </xf>
    <xf numFmtId="0" fontId="65" fillId="6" borderId="0" xfId="0" applyFont="1" applyFill="1" applyAlignment="1">
      <alignment horizontal="center"/>
    </xf>
    <xf numFmtId="0" fontId="66" fillId="6" borderId="0" xfId="0" applyFont="1" applyFill="1" applyAlignment="1">
      <alignment horizontal="center"/>
    </xf>
    <xf numFmtId="0" fontId="63" fillId="8" borderId="0" xfId="0" applyFont="1" applyFill="1" applyAlignment="1">
      <alignment horizontal="center"/>
    </xf>
    <xf numFmtId="0" fontId="15" fillId="8" borderId="0" xfId="0" applyFont="1" applyFill="1" applyAlignment="1">
      <alignment horizontal="center"/>
    </xf>
    <xf numFmtId="0" fontId="65" fillId="8" borderId="0" xfId="0" applyFont="1" applyFill="1" applyAlignment="1">
      <alignment horizontal="center"/>
    </xf>
    <xf numFmtId="0" fontId="66" fillId="8" borderId="0" xfId="0" applyFont="1" applyFill="1" applyAlignment="1">
      <alignment horizontal="center"/>
    </xf>
    <xf numFmtId="0" fontId="16" fillId="0" borderId="11" xfId="0" applyFont="1" applyBorder="1" applyAlignment="1">
      <alignment horizontal="center"/>
    </xf>
    <xf numFmtId="0" fontId="16" fillId="6" borderId="11" xfId="0" applyFont="1" applyFill="1" applyBorder="1" applyAlignment="1">
      <alignment horizontal="center"/>
    </xf>
    <xf numFmtId="0" fontId="17" fillId="6" borderId="11" xfId="0" applyFont="1" applyFill="1" applyBorder="1" applyAlignment="1">
      <alignment horizontal="center"/>
    </xf>
    <xf numFmtId="0" fontId="17" fillId="6" borderId="53" xfId="0" applyFont="1" applyFill="1" applyBorder="1" applyAlignment="1">
      <alignment horizontal="center"/>
    </xf>
    <xf numFmtId="0" fontId="92" fillId="0" borderId="11" xfId="0" applyFont="1" applyBorder="1" applyAlignment="1">
      <alignment horizontal="center"/>
    </xf>
    <xf numFmtId="0" fontId="17" fillId="0" borderId="53" xfId="0" applyFont="1" applyBorder="1" applyAlignment="1">
      <alignment horizontal="center"/>
    </xf>
    <xf numFmtId="0" fontId="91" fillId="0" borderId="11" xfId="0" applyFont="1" applyBorder="1" applyAlignment="1">
      <alignment horizontal="center"/>
    </xf>
    <xf numFmtId="0" fontId="57" fillId="6" borderId="0" xfId="0" applyFont="1" applyFill="1"/>
    <xf numFmtId="0" fontId="90" fillId="6" borderId="67" xfId="0" applyFont="1" applyFill="1" applyBorder="1"/>
    <xf numFmtId="0" fontId="90" fillId="6" borderId="0" xfId="0" applyFont="1" applyFill="1"/>
    <xf numFmtId="0" fontId="90" fillId="6" borderId="21" xfId="0" applyFont="1" applyFill="1" applyBorder="1"/>
    <xf numFmtId="0" fontId="90" fillId="6" borderId="55" xfId="0" applyFont="1" applyFill="1" applyBorder="1"/>
    <xf numFmtId="0" fontId="90" fillId="6" borderId="5" xfId="0" applyFont="1" applyFill="1" applyBorder="1"/>
    <xf numFmtId="0" fontId="90" fillId="0" borderId="67" xfId="0" applyFont="1" applyBorder="1"/>
    <xf numFmtId="0" fontId="90" fillId="0" borderId="0" xfId="0" applyFont="1"/>
    <xf numFmtId="0" fontId="62" fillId="6" borderId="0" xfId="0" applyFont="1" applyFill="1"/>
    <xf numFmtId="0" fontId="0" fillId="19" borderId="0" xfId="0" applyFill="1"/>
    <xf numFmtId="0" fontId="57" fillId="8" borderId="0" xfId="0" applyFont="1" applyFill="1"/>
    <xf numFmtId="0" fontId="64" fillId="6" borderId="0" xfId="0" applyFont="1" applyFill="1" applyAlignment="1">
      <alignment horizontal="center"/>
    </xf>
    <xf numFmtId="0" fontId="90" fillId="0" borderId="67" xfId="0" applyFont="1" applyBorder="1" applyAlignment="1">
      <alignment horizontal="left"/>
    </xf>
    <xf numFmtId="0" fontId="90" fillId="0" borderId="21" xfId="0" applyFont="1" applyBorder="1" applyAlignment="1">
      <alignment horizontal="left"/>
    </xf>
    <xf numFmtId="0" fontId="16" fillId="0" borderId="39" xfId="0" applyFont="1" applyBorder="1" applyAlignment="1">
      <alignment horizontal="center"/>
    </xf>
    <xf numFmtId="0" fontId="17" fillId="0" borderId="39" xfId="0" applyFont="1" applyBorder="1" applyAlignment="1">
      <alignment horizontal="center"/>
    </xf>
    <xf numFmtId="0" fontId="17" fillId="0" borderId="91" xfId="0" applyFont="1" applyBorder="1" applyAlignment="1">
      <alignment horizontal="center"/>
    </xf>
    <xf numFmtId="0" fontId="68" fillId="21" borderId="0" xfId="0" applyFont="1" applyFill="1"/>
    <xf numFmtId="0" fontId="5" fillId="7" borderId="75" xfId="0" applyFont="1" applyFill="1" applyBorder="1" applyAlignment="1">
      <alignment horizontal="center"/>
    </xf>
    <xf numFmtId="0" fontId="5" fillId="7" borderId="78" xfId="0" applyFont="1" applyFill="1" applyBorder="1" applyAlignment="1">
      <alignment horizontal="center"/>
    </xf>
    <xf numFmtId="0" fontId="54" fillId="2" borderId="77" xfId="0" applyFont="1" applyFill="1" applyBorder="1" applyAlignment="1">
      <alignment horizontal="center"/>
    </xf>
    <xf numFmtId="0" fontId="54" fillId="2" borderId="17" xfId="0" applyFont="1" applyFill="1" applyBorder="1" applyAlignment="1">
      <alignment horizontal="center"/>
    </xf>
    <xf numFmtId="0" fontId="90" fillId="0" borderId="65" xfId="0" applyFont="1" applyBorder="1" applyAlignment="1">
      <alignment horizontal="left"/>
    </xf>
    <xf numFmtId="0" fontId="90" fillId="0" borderId="97" xfId="0" applyFont="1" applyBorder="1" applyAlignment="1">
      <alignment horizontal="left"/>
    </xf>
    <xf numFmtId="0" fontId="93" fillId="6" borderId="0" xfId="0" applyFont="1" applyFill="1" applyAlignment="1">
      <alignment horizontal="center"/>
    </xf>
    <xf numFmtId="0" fontId="12" fillId="0" borderId="43" xfId="2" applyNumberFormat="1" applyFont="1" applyBorder="1" applyAlignment="1">
      <alignment horizontal="center"/>
    </xf>
    <xf numFmtId="0" fontId="12" fillId="0" borderId="45" xfId="2" applyNumberFormat="1" applyFont="1" applyBorder="1" applyAlignment="1">
      <alignment horizontal="center"/>
    </xf>
    <xf numFmtId="0" fontId="12" fillId="0" borderId="27" xfId="2" applyNumberFormat="1" applyFont="1" applyBorder="1" applyAlignment="1">
      <alignment horizontal="center"/>
    </xf>
    <xf numFmtId="0" fontId="12" fillId="0" borderId="54" xfId="2" applyNumberFormat="1" applyFont="1" applyBorder="1" applyAlignment="1">
      <alignment horizontal="center"/>
    </xf>
    <xf numFmtId="1" fontId="19" fillId="6" borderId="62" xfId="2" applyNumberFormat="1" applyFont="1" applyFill="1" applyBorder="1" applyAlignment="1">
      <alignment horizontal="center"/>
    </xf>
    <xf numFmtId="1" fontId="19" fillId="6" borderId="90" xfId="2" applyNumberFormat="1" applyFont="1" applyFill="1" applyBorder="1" applyAlignment="1">
      <alignment horizontal="center"/>
    </xf>
    <xf numFmtId="0" fontId="74" fillId="0" borderId="5" xfId="2" applyNumberFormat="1" applyFont="1" applyBorder="1"/>
    <xf numFmtId="164" fontId="103" fillId="6" borderId="11" xfId="2" applyFont="1" applyFill="1" applyBorder="1" applyAlignment="1">
      <alignment horizontal="center"/>
    </xf>
    <xf numFmtId="164" fontId="41" fillId="6" borderId="11" xfId="2" applyFont="1" applyFill="1" applyBorder="1" applyAlignment="1">
      <alignment horizontal="center"/>
    </xf>
    <xf numFmtId="164" fontId="41" fillId="0" borderId="16" xfId="2" applyFont="1" applyBorder="1" applyAlignment="1">
      <alignment horizontal="center"/>
    </xf>
  </cellXfs>
  <cellStyles count="3">
    <cellStyle name="Excel Built-in Normal" xfId="2" xr:uid="{536EA266-E649-48CA-BD1B-DD09516D82DA}"/>
    <cellStyle name="Komma" xfId="1" builtinId="3"/>
    <cellStyle name="Standaard" xfId="0" builtinId="0"/>
  </cellStyles>
  <dxfs count="0"/>
  <tableStyles count="0" defaultTableStyle="TableStyleMedium2" defaultPivotStyle="PivotStyleLight16"/>
  <colors>
    <mruColors>
      <color rgb="FF0F06BA"/>
      <color rgb="FF92D050"/>
      <color rgb="FF33CC33"/>
      <color rgb="FF66FF33"/>
      <color rgb="FF66FF66"/>
      <color rgb="FF00CC00"/>
      <color rgb="FF00FF00"/>
      <color rgb="FF669900"/>
      <color rgb="FF008000"/>
      <color rgb="FF00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85725</xdr:colOff>
      <xdr:row>0</xdr:row>
      <xdr:rowOff>0</xdr:rowOff>
    </xdr:from>
    <xdr:ext cx="2971800" cy="1876424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3C166270-6C38-4554-81D9-594F92F5ACB7}"/>
            </a:ext>
          </a:extLst>
        </xdr:cNvPr>
        <xdr:cNvSpPr txBox="1"/>
      </xdr:nvSpPr>
      <xdr:spPr>
        <a:xfrm>
          <a:off x="8010525" y="0"/>
          <a:ext cx="2971800" cy="18764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1100"/>
        </a:p>
      </xdr:txBody>
    </xdr:sp>
    <xdr:clientData/>
  </xdr:oneCellAnchor>
  <xdr:oneCellAnchor>
    <xdr:from>
      <xdr:col>12</xdr:col>
      <xdr:colOff>472440</xdr:colOff>
      <xdr:row>0</xdr:row>
      <xdr:rowOff>9524</xdr:rowOff>
    </xdr:from>
    <xdr:ext cx="2735581" cy="1964056"/>
    <xdr:sp macro="" textlink="">
      <xdr:nvSpPr>
        <xdr:cNvPr id="9" name="Rechthoek 8">
          <a:extLst>
            <a:ext uri="{FF2B5EF4-FFF2-40B4-BE49-F238E27FC236}">
              <a16:creationId xmlns:a16="http://schemas.microsoft.com/office/drawing/2014/main" id="{323558CC-1BE1-4593-AB72-1C5731C93B8A}"/>
            </a:ext>
          </a:extLst>
        </xdr:cNvPr>
        <xdr:cNvSpPr/>
      </xdr:nvSpPr>
      <xdr:spPr>
        <a:xfrm>
          <a:off x="7787640" y="9524"/>
          <a:ext cx="2735581" cy="196405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nl-NL" sz="1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Sjoeldatums</a:t>
          </a:r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 2022-2023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15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29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13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27 oktober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200" b="1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  <a:ea typeface="+mn-ea"/>
              <a:cs typeface="+mn-cs"/>
            </a:rPr>
            <a:t>Jaarvergadering + sjoelen</a:t>
          </a:r>
          <a:endParaRPr lang="nl-NL" sz="1200" b="1">
            <a:effectLst/>
            <a:latin typeface="Arial Black" panose="020B0A04020102020204" pitchFamily="34" charset="0"/>
          </a:endParaRP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10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24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8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22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Kerstsjoelen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5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19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15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(woensdag)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16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30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13 april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20 april 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6 mei (Slot avond)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4 november 2023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Koppeltoernooi Aalsmeer </a:t>
          </a:r>
          <a:r>
            <a:rPr lang="nl-NL" sz="14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→ </a:t>
          </a:r>
        </a:p>
        <a:p>
          <a:pPr algn="ctr"/>
          <a:endParaRPr lang="nl-NL" sz="1400" b="1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 Black" panose="020B0A04020102020204" pitchFamily="34" charset="0"/>
          </a:endParaRPr>
        </a:p>
        <a:p>
          <a:pPr algn="ctr"/>
          <a:endParaRPr lang="nl-NL" sz="1600" b="1" cap="none" spc="0">
            <a:ln w="22225">
              <a:solidFill>
                <a:sysClr val="windowText" lastClr="000000"/>
              </a:solidFill>
              <a:prstDash val="solid"/>
            </a:ln>
            <a:solidFill>
              <a:sysClr val="windowText" lastClr="000000"/>
            </a:solidFill>
            <a:effectLst/>
            <a:latin typeface="Arial Black" panose="020B0A04020102020204" pitchFamily="34" charset="0"/>
          </a:endParaRPr>
        </a:p>
      </xdr:txBody>
    </xdr:sp>
    <xdr:clientData/>
  </xdr:oneCellAnchor>
  <xdr:twoCellAnchor editAs="oneCell">
    <xdr:from>
      <xdr:col>0</xdr:col>
      <xdr:colOff>312420</xdr:colOff>
      <xdr:row>0</xdr:row>
      <xdr:rowOff>0</xdr:rowOff>
    </xdr:from>
    <xdr:to>
      <xdr:col>13</xdr:col>
      <xdr:colOff>7621</xdr:colOff>
      <xdr:row>29</xdr:row>
      <xdr:rowOff>83820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AFB3A9A5-8115-0FC5-8D42-FE705FD03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420" y="0"/>
          <a:ext cx="7620001" cy="5387340"/>
        </a:xfrm>
        <a:prstGeom prst="rect">
          <a:avLst/>
        </a:prstGeom>
      </xdr:spPr>
    </xdr:pic>
    <xdr:clientData/>
  </xdr:twoCellAnchor>
  <xdr:twoCellAnchor editAs="oneCell">
    <xdr:from>
      <xdr:col>17</xdr:col>
      <xdr:colOff>114300</xdr:colOff>
      <xdr:row>0</xdr:row>
      <xdr:rowOff>1</xdr:rowOff>
    </xdr:from>
    <xdr:to>
      <xdr:col>23</xdr:col>
      <xdr:colOff>292486</xdr:colOff>
      <xdr:row>29</xdr:row>
      <xdr:rowOff>121921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D654F932-0F8A-ED2C-5078-234151562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0" y="1"/>
          <a:ext cx="3835786" cy="54254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283683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4AF5DE08-E5C3-4D7B-A997-FDDCDEB73EEE}"/>
            </a:ext>
          </a:extLst>
        </xdr:cNvPr>
        <xdr:cNvSpPr/>
      </xdr:nvSpPr>
      <xdr:spPr>
        <a:xfrm>
          <a:off x="6265383" y="2381606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2</xdr:col>
      <xdr:colOff>0</xdr:colOff>
      <xdr:row>1</xdr:row>
      <xdr:rowOff>0</xdr:rowOff>
    </xdr:from>
    <xdr:to>
      <xdr:col>4</xdr:col>
      <xdr:colOff>304800</xdr:colOff>
      <xdr:row>7</xdr:row>
      <xdr:rowOff>19050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46553B0F-EA6A-4CDA-B47A-3FA4FE7CB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04800"/>
          <a:ext cx="1524000" cy="1524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121920</xdr:colOff>
      <xdr:row>2</xdr:row>
      <xdr:rowOff>9524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2502C184-E423-48BE-A5F6-FF7F19BC4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613660" cy="5429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283683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68571F18-65AF-4BA4-A235-252F5F6AE21D}"/>
            </a:ext>
          </a:extLst>
        </xdr:cNvPr>
        <xdr:cNvSpPr/>
      </xdr:nvSpPr>
      <xdr:spPr>
        <a:xfrm>
          <a:off x="8541858" y="229588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1</xdr:col>
      <xdr:colOff>0</xdr:colOff>
      <xdr:row>1</xdr:row>
      <xdr:rowOff>0</xdr:rowOff>
    </xdr:from>
    <xdr:to>
      <xdr:col>3</xdr:col>
      <xdr:colOff>304800</xdr:colOff>
      <xdr:row>6</xdr:row>
      <xdr:rowOff>142875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87F3FB1B-63B1-40AA-91BB-82B9F1508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04800"/>
          <a:ext cx="1524000" cy="1524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289560</xdr:colOff>
      <xdr:row>0</xdr:row>
      <xdr:rowOff>30481</xdr:rowOff>
    </xdr:from>
    <xdr:to>
      <xdr:col>23</xdr:col>
      <xdr:colOff>30480</xdr:colOff>
      <xdr:row>1</xdr:row>
      <xdr:rowOff>240731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E627583E-4CB8-AD80-F0AC-ADFC7F9E9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0700" y="30481"/>
          <a:ext cx="3017520" cy="50743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283683</xdr:colOff>
      <xdr:row>10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E557DB48-92E3-4329-850C-0BDE160A2139}"/>
            </a:ext>
          </a:extLst>
        </xdr:cNvPr>
        <xdr:cNvSpPr/>
      </xdr:nvSpPr>
      <xdr:spPr>
        <a:xfrm>
          <a:off x="10980258" y="231493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5</xdr:col>
      <xdr:colOff>2453640</xdr:colOff>
      <xdr:row>22</xdr:row>
      <xdr:rowOff>190500</xdr:rowOff>
    </xdr:from>
    <xdr:to>
      <xdr:col>17</xdr:col>
      <xdr:colOff>108537</xdr:colOff>
      <xdr:row>25</xdr:row>
      <xdr:rowOff>180268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6388C500-815E-45E2-A7D9-7955F0CEB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937760"/>
          <a:ext cx="6852237" cy="6984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34819E-7125-4538-9671-BEC051228ED8}">
  <dimension ref="A1:BN144"/>
  <sheetViews>
    <sheetView tabSelected="1" workbookViewId="0">
      <selection activeCell="H147" sqref="H147"/>
    </sheetView>
  </sheetViews>
  <sheetFormatPr defaultRowHeight="14.4"/>
  <sheetData>
    <row r="1" spans="1:66">
      <c r="A1" s="78"/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  <c r="AG1" s="78"/>
      <c r="AH1" s="78"/>
      <c r="AI1" s="78"/>
      <c r="AJ1" s="78"/>
      <c r="AK1" s="78"/>
      <c r="AL1" s="78"/>
      <c r="AM1" s="78"/>
      <c r="AN1" s="78"/>
      <c r="AO1" s="78"/>
      <c r="AP1" s="78"/>
      <c r="AQ1" s="78"/>
      <c r="AR1" s="78"/>
      <c r="AS1" s="78"/>
      <c r="AT1" s="78"/>
      <c r="AU1" s="78"/>
      <c r="AV1" s="78"/>
      <c r="AW1" s="78"/>
      <c r="AX1" s="78"/>
      <c r="AY1" s="78"/>
      <c r="AZ1" s="78"/>
      <c r="BA1" s="78"/>
      <c r="BB1" s="78"/>
      <c r="BC1" s="78"/>
      <c r="BD1" s="78"/>
      <c r="BE1" s="78"/>
      <c r="BF1" s="78"/>
      <c r="BG1" s="78"/>
      <c r="BH1" s="78"/>
      <c r="BI1" s="78"/>
      <c r="BJ1" s="78"/>
      <c r="BK1" s="78"/>
      <c r="BL1" s="78"/>
      <c r="BM1" s="78"/>
      <c r="BN1" s="78"/>
    </row>
    <row r="2" spans="1:66">
      <c r="A2" s="78"/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  <c r="AG2" s="78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78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78"/>
    </row>
    <row r="3" spans="1:66">
      <c r="A3" s="78"/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78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78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78"/>
    </row>
    <row r="4" spans="1:66">
      <c r="A4" s="78"/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  <c r="AS4" s="78"/>
      <c r="AT4" s="78"/>
      <c r="AU4" s="78"/>
      <c r="AV4" s="78"/>
      <c r="AW4" s="78"/>
      <c r="AX4" s="78"/>
      <c r="AY4" s="78"/>
      <c r="AZ4" s="78"/>
      <c r="BA4" s="78"/>
      <c r="BB4" s="78"/>
      <c r="BC4" s="78"/>
      <c r="BD4" s="78"/>
      <c r="BE4" s="78"/>
      <c r="BF4" s="78"/>
      <c r="BG4" s="78"/>
      <c r="BH4" s="78"/>
      <c r="BI4" s="78"/>
      <c r="BJ4" s="78"/>
      <c r="BK4" s="78"/>
      <c r="BL4" s="78"/>
      <c r="BM4" s="78"/>
      <c r="BN4" s="78"/>
    </row>
    <row r="5" spans="1:66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  <c r="AG5" s="78"/>
      <c r="AH5" s="78"/>
      <c r="AI5" s="78"/>
      <c r="AJ5" s="78"/>
      <c r="AK5" s="78"/>
      <c r="AL5" s="78"/>
      <c r="AM5" s="78"/>
      <c r="AN5" s="78"/>
      <c r="AO5" s="78"/>
      <c r="AP5" s="78"/>
      <c r="AQ5" s="78"/>
      <c r="AR5" s="78"/>
      <c r="AS5" s="78"/>
      <c r="AT5" s="78"/>
      <c r="AU5" s="78"/>
      <c r="AV5" s="78"/>
      <c r="AW5" s="78"/>
      <c r="AX5" s="78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  <c r="BN5" s="78"/>
    </row>
    <row r="6" spans="1:66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  <c r="AG6" s="78"/>
      <c r="AH6" s="78"/>
      <c r="AI6" s="78"/>
      <c r="AJ6" s="78"/>
      <c r="AK6" s="78"/>
      <c r="AL6" s="78"/>
      <c r="AM6" s="78"/>
      <c r="AN6" s="78"/>
      <c r="AO6" s="78"/>
      <c r="AP6" s="78"/>
      <c r="AQ6" s="78"/>
      <c r="AR6" s="78"/>
      <c r="AS6" s="78"/>
      <c r="AT6" s="78"/>
      <c r="AU6" s="78"/>
      <c r="AV6" s="78"/>
      <c r="AW6" s="78"/>
      <c r="AX6" s="78"/>
      <c r="AY6" s="78"/>
      <c r="AZ6" s="78"/>
      <c r="BA6" s="78"/>
      <c r="BB6" s="78"/>
      <c r="BC6" s="78"/>
      <c r="BD6" s="78"/>
      <c r="BE6" s="78"/>
      <c r="BF6" s="78"/>
      <c r="BG6" s="78"/>
      <c r="BH6" s="78"/>
      <c r="BI6" s="78"/>
      <c r="BJ6" s="78"/>
      <c r="BK6" s="78"/>
      <c r="BL6" s="78"/>
      <c r="BM6" s="78"/>
      <c r="BN6" s="78"/>
    </row>
    <row r="7" spans="1:66">
      <c r="A7" s="78"/>
      <c r="B7" s="78"/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  <c r="AG7" s="78"/>
      <c r="AH7" s="78"/>
      <c r="AI7" s="78"/>
      <c r="AJ7" s="78"/>
      <c r="AK7" s="78"/>
      <c r="AL7" s="78"/>
      <c r="AM7" s="78"/>
      <c r="AN7" s="78"/>
      <c r="AO7" s="78"/>
      <c r="AP7" s="78"/>
      <c r="AQ7" s="78"/>
      <c r="AR7" s="78"/>
      <c r="AS7" s="78"/>
      <c r="AT7" s="78"/>
      <c r="AU7" s="78"/>
      <c r="AV7" s="78"/>
      <c r="AW7" s="78"/>
      <c r="AX7" s="78"/>
      <c r="AY7" s="78"/>
      <c r="AZ7" s="78"/>
      <c r="BA7" s="78"/>
      <c r="BB7" s="78"/>
      <c r="BC7" s="78"/>
      <c r="BD7" s="78"/>
      <c r="BE7" s="78"/>
      <c r="BF7" s="78"/>
      <c r="BG7" s="78"/>
      <c r="BH7" s="78"/>
      <c r="BI7" s="78"/>
      <c r="BJ7" s="78"/>
      <c r="BK7" s="78"/>
      <c r="BL7" s="78"/>
      <c r="BM7" s="78"/>
      <c r="BN7" s="78"/>
    </row>
    <row r="8" spans="1:66">
      <c r="A8" s="78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  <c r="AG8" s="78"/>
      <c r="AH8" s="78"/>
      <c r="AI8" s="78"/>
      <c r="AJ8" s="78"/>
      <c r="AK8" s="78"/>
      <c r="AL8" s="78"/>
      <c r="AM8" s="78"/>
      <c r="AN8" s="78"/>
      <c r="AO8" s="78"/>
      <c r="AP8" s="78"/>
      <c r="AQ8" s="78"/>
      <c r="AR8" s="78"/>
      <c r="AS8" s="78"/>
      <c r="AT8" s="78"/>
      <c r="AU8" s="78"/>
      <c r="AV8" s="78"/>
      <c r="AW8" s="78"/>
      <c r="AX8" s="78"/>
      <c r="AY8" s="78"/>
      <c r="AZ8" s="78"/>
      <c r="BA8" s="78"/>
      <c r="BB8" s="78"/>
      <c r="BC8" s="78"/>
      <c r="BD8" s="78"/>
      <c r="BE8" s="78"/>
      <c r="BF8" s="78"/>
      <c r="BG8" s="78"/>
      <c r="BH8" s="78"/>
      <c r="BI8" s="78"/>
      <c r="BJ8" s="78"/>
      <c r="BK8" s="78"/>
      <c r="BL8" s="78"/>
      <c r="BM8" s="78"/>
      <c r="BN8" s="78"/>
    </row>
    <row r="9" spans="1:66">
      <c r="A9" s="78"/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  <c r="AG9" s="78"/>
      <c r="AH9" s="78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U9" s="78"/>
      <c r="AV9" s="78"/>
      <c r="AW9" s="78"/>
      <c r="AX9" s="78"/>
      <c r="AY9" s="78"/>
      <c r="AZ9" s="78"/>
      <c r="BA9" s="78"/>
      <c r="BB9" s="78"/>
      <c r="BC9" s="78"/>
      <c r="BD9" s="78"/>
      <c r="BE9" s="78"/>
      <c r="BF9" s="78"/>
      <c r="BG9" s="78"/>
      <c r="BH9" s="78"/>
      <c r="BI9" s="78"/>
      <c r="BJ9" s="78"/>
      <c r="BK9" s="78"/>
      <c r="BL9" s="78"/>
      <c r="BM9" s="78"/>
      <c r="BN9" s="78"/>
    </row>
    <row r="10" spans="1:66">
      <c r="A10" s="78"/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</row>
    <row r="11" spans="1:66">
      <c r="A11" s="78"/>
      <c r="B11" s="78"/>
      <c r="C11" s="78"/>
      <c r="D11" s="78"/>
      <c r="E11" s="78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  <c r="AX11" s="78"/>
      <c r="AY11" s="78"/>
      <c r="AZ11" s="78"/>
      <c r="BA11" s="78"/>
      <c r="BB11" s="78"/>
      <c r="BC11" s="78"/>
      <c r="BD11" s="78"/>
      <c r="BE11" s="78"/>
      <c r="BF11" s="78"/>
      <c r="BG11" s="78"/>
      <c r="BH11" s="78"/>
      <c r="BI11" s="78"/>
      <c r="BJ11" s="78"/>
      <c r="BK11" s="78"/>
      <c r="BL11" s="78"/>
      <c r="BM11" s="78"/>
      <c r="BN11" s="78"/>
    </row>
    <row r="12" spans="1:66">
      <c r="A12" s="78"/>
      <c r="B12" s="78"/>
      <c r="C12" s="78"/>
      <c r="D12" s="78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  <c r="AX12" s="78"/>
      <c r="AY12" s="78"/>
      <c r="AZ12" s="78"/>
      <c r="BA12" s="78"/>
      <c r="BB12" s="78"/>
      <c r="BC12" s="78"/>
      <c r="BD12" s="78"/>
      <c r="BE12" s="78"/>
      <c r="BF12" s="78"/>
      <c r="BG12" s="78"/>
      <c r="BH12" s="78"/>
      <c r="BI12" s="78"/>
      <c r="BJ12" s="78"/>
      <c r="BK12" s="78"/>
      <c r="BL12" s="78"/>
      <c r="BM12" s="78"/>
      <c r="BN12" s="78"/>
    </row>
    <row r="13" spans="1:66">
      <c r="A13" s="78"/>
      <c r="B13" s="78"/>
      <c r="C13" s="78"/>
      <c r="D13" s="78"/>
      <c r="E13" s="78"/>
      <c r="F13" s="78"/>
      <c r="G13" s="78"/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  <c r="AX13" s="78"/>
      <c r="AY13" s="78"/>
      <c r="AZ13" s="78"/>
      <c r="BA13" s="78"/>
      <c r="BB13" s="78"/>
      <c r="BC13" s="78"/>
      <c r="BD13" s="78"/>
      <c r="BE13" s="78"/>
      <c r="BF13" s="78"/>
      <c r="BG13" s="78"/>
      <c r="BH13" s="78"/>
      <c r="BI13" s="78"/>
      <c r="BJ13" s="78"/>
      <c r="BK13" s="78"/>
      <c r="BL13" s="78"/>
      <c r="BM13" s="78"/>
      <c r="BN13" s="78"/>
    </row>
    <row r="14" spans="1:66">
      <c r="A14" s="78"/>
      <c r="B14" s="78"/>
      <c r="C14" s="78"/>
      <c r="D14" s="78"/>
      <c r="E14" s="78"/>
      <c r="F14" s="78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  <c r="AX14" s="78"/>
      <c r="AY14" s="78"/>
      <c r="AZ14" s="78"/>
      <c r="BA14" s="78"/>
      <c r="BB14" s="78"/>
      <c r="BC14" s="78"/>
      <c r="BD14" s="78"/>
      <c r="BE14" s="78"/>
      <c r="BF14" s="78"/>
      <c r="BG14" s="78"/>
      <c r="BH14" s="78"/>
      <c r="BI14" s="78"/>
      <c r="BJ14" s="78"/>
      <c r="BK14" s="78"/>
      <c r="BL14" s="78"/>
      <c r="BM14" s="78"/>
      <c r="BN14" s="78"/>
    </row>
    <row r="15" spans="1:66">
      <c r="A15" s="78"/>
      <c r="B15" s="78"/>
      <c r="C15" s="78"/>
      <c r="D15" s="78"/>
      <c r="E15" s="78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  <c r="AX15" s="78"/>
      <c r="AY15" s="78"/>
      <c r="AZ15" s="78"/>
      <c r="BA15" s="78"/>
      <c r="BB15" s="78"/>
      <c r="BC15" s="78"/>
      <c r="BD15" s="78"/>
      <c r="BE15" s="78"/>
      <c r="BF15" s="78"/>
      <c r="BG15" s="78"/>
      <c r="BH15" s="78"/>
      <c r="BI15" s="78"/>
      <c r="BJ15" s="78"/>
      <c r="BK15" s="78"/>
      <c r="BL15" s="78"/>
      <c r="BM15" s="78"/>
      <c r="BN15" s="78"/>
    </row>
    <row r="16" spans="1:66">
      <c r="A16" s="78"/>
      <c r="B16" s="78"/>
      <c r="C16" s="78"/>
      <c r="D16" s="78"/>
      <c r="E16" s="78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  <c r="AX16" s="78"/>
      <c r="AY16" s="78"/>
      <c r="AZ16" s="78"/>
      <c r="BA16" s="78"/>
      <c r="BB16" s="78"/>
      <c r="BC16" s="78"/>
      <c r="BD16" s="78"/>
      <c r="BE16" s="78"/>
      <c r="BF16" s="78"/>
      <c r="BG16" s="78"/>
      <c r="BH16" s="78"/>
      <c r="BI16" s="78"/>
      <c r="BJ16" s="78"/>
      <c r="BK16" s="78"/>
      <c r="BL16" s="78"/>
      <c r="BM16" s="78"/>
      <c r="BN16" s="78"/>
    </row>
    <row r="17" spans="1:66">
      <c r="A17" s="78"/>
      <c r="B17" s="78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  <c r="AG17" s="78"/>
      <c r="AH17" s="78"/>
      <c r="AI17" s="78"/>
      <c r="AJ17" s="78"/>
      <c r="AK17" s="78"/>
      <c r="AL17" s="78"/>
      <c r="AM17" s="78"/>
      <c r="AN17" s="78"/>
      <c r="AO17" s="78"/>
      <c r="AP17" s="78"/>
      <c r="AQ17" s="78"/>
      <c r="AR17" s="78"/>
      <c r="AS17" s="78"/>
      <c r="AT17" s="78"/>
      <c r="AU17" s="78"/>
      <c r="AV17" s="78"/>
      <c r="AW17" s="78"/>
      <c r="AX17" s="78"/>
      <c r="AY17" s="78"/>
      <c r="AZ17" s="78"/>
      <c r="BA17" s="78"/>
      <c r="BB17" s="78"/>
      <c r="BC17" s="78"/>
      <c r="BD17" s="78"/>
      <c r="BE17" s="78"/>
      <c r="BF17" s="78"/>
      <c r="BG17" s="78"/>
      <c r="BH17" s="78"/>
      <c r="BI17" s="78"/>
      <c r="BJ17" s="78"/>
      <c r="BK17" s="78"/>
      <c r="BL17" s="78"/>
      <c r="BM17" s="78"/>
      <c r="BN17" s="78"/>
    </row>
    <row r="18" spans="1:66">
      <c r="A18" s="78"/>
      <c r="B18" s="78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  <c r="AG18" s="78"/>
      <c r="AH18" s="78"/>
      <c r="AI18" s="78"/>
      <c r="AJ18" s="78"/>
      <c r="AK18" s="78"/>
      <c r="AL18" s="78"/>
      <c r="AM18" s="78"/>
      <c r="AN18" s="78"/>
      <c r="AO18" s="78"/>
      <c r="AP18" s="78"/>
      <c r="AQ18" s="78"/>
      <c r="AR18" s="78"/>
      <c r="AS18" s="78"/>
      <c r="AT18" s="78"/>
      <c r="AU18" s="78"/>
      <c r="AV18" s="78"/>
      <c r="AW18" s="78"/>
      <c r="AX18" s="78"/>
      <c r="AY18" s="78"/>
      <c r="AZ18" s="78"/>
      <c r="BA18" s="78"/>
      <c r="BB18" s="78"/>
      <c r="BC18" s="78"/>
      <c r="BD18" s="78"/>
      <c r="BE18" s="78"/>
      <c r="BF18" s="78"/>
      <c r="BG18" s="78"/>
      <c r="BH18" s="78"/>
      <c r="BI18" s="78"/>
      <c r="BJ18" s="78"/>
      <c r="BK18" s="78"/>
      <c r="BL18" s="78"/>
      <c r="BM18" s="78"/>
      <c r="BN18" s="78"/>
    </row>
    <row r="19" spans="1:66">
      <c r="A19" s="78"/>
      <c r="B19" s="78"/>
      <c r="C19" s="78"/>
      <c r="D19" s="78"/>
      <c r="E19" s="78"/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  <c r="AD19" s="78"/>
      <c r="AE19" s="78"/>
      <c r="AF19" s="78"/>
      <c r="AG19" s="78"/>
      <c r="AH19" s="78"/>
      <c r="AI19" s="78"/>
      <c r="AJ19" s="78"/>
      <c r="AK19" s="78"/>
      <c r="AL19" s="78"/>
      <c r="AM19" s="78"/>
      <c r="AN19" s="78"/>
      <c r="AO19" s="78"/>
      <c r="AP19" s="78"/>
      <c r="AQ19" s="78"/>
      <c r="AR19" s="78"/>
      <c r="AS19" s="78"/>
      <c r="AT19" s="78"/>
      <c r="AU19" s="78"/>
      <c r="AV19" s="78"/>
      <c r="AW19" s="78"/>
      <c r="AX19" s="78"/>
      <c r="AY19" s="78"/>
      <c r="AZ19" s="78"/>
      <c r="BA19" s="78"/>
      <c r="BB19" s="78"/>
      <c r="BC19" s="78"/>
      <c r="BD19" s="78"/>
      <c r="BE19" s="78"/>
      <c r="BF19" s="78"/>
      <c r="BG19" s="78"/>
      <c r="BH19" s="78"/>
      <c r="BI19" s="78"/>
      <c r="BJ19" s="78"/>
      <c r="BK19" s="78"/>
      <c r="BL19" s="78"/>
      <c r="BM19" s="78"/>
      <c r="BN19" s="78"/>
    </row>
    <row r="20" spans="1:66">
      <c r="A20" s="78"/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8"/>
      <c r="AD20" s="78"/>
      <c r="AE20" s="78"/>
      <c r="AF20" s="78"/>
      <c r="AG20" s="78"/>
      <c r="AH20" s="78"/>
      <c r="AI20" s="78"/>
      <c r="AJ20" s="78"/>
      <c r="AK20" s="78"/>
      <c r="AL20" s="78"/>
      <c r="AM20" s="78"/>
      <c r="AN20" s="78"/>
      <c r="AO20" s="78"/>
      <c r="AP20" s="78"/>
      <c r="AQ20" s="78"/>
      <c r="AR20" s="78"/>
      <c r="AS20" s="78"/>
      <c r="AT20" s="78"/>
      <c r="AU20" s="78"/>
      <c r="AV20" s="78"/>
      <c r="AW20" s="78"/>
      <c r="AX20" s="78"/>
      <c r="AY20" s="78"/>
      <c r="AZ20" s="78"/>
      <c r="BA20" s="78"/>
      <c r="BB20" s="78"/>
      <c r="BC20" s="78"/>
      <c r="BD20" s="78"/>
      <c r="BE20" s="78"/>
      <c r="BF20" s="78"/>
      <c r="BG20" s="78"/>
      <c r="BH20" s="78"/>
      <c r="BI20" s="78"/>
      <c r="BJ20" s="78"/>
      <c r="BK20" s="78"/>
      <c r="BL20" s="78"/>
      <c r="BM20" s="78"/>
      <c r="BN20" s="78"/>
    </row>
    <row r="21" spans="1:66">
      <c r="A21" s="78"/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8"/>
      <c r="AJ21" s="78"/>
      <c r="AK21" s="78"/>
      <c r="AL21" s="78"/>
      <c r="AM21" s="78"/>
      <c r="AN21" s="78"/>
      <c r="AO21" s="78"/>
      <c r="AP21" s="78"/>
      <c r="AQ21" s="78"/>
      <c r="AR21" s="78"/>
      <c r="AS21" s="78"/>
      <c r="AT21" s="78"/>
      <c r="AU21" s="78"/>
      <c r="AV21" s="78"/>
      <c r="AW21" s="78"/>
      <c r="AX21" s="78"/>
      <c r="AY21" s="78"/>
      <c r="AZ21" s="78"/>
      <c r="BA21" s="78"/>
      <c r="BB21" s="78"/>
      <c r="BC21" s="78"/>
      <c r="BD21" s="78"/>
      <c r="BE21" s="78"/>
      <c r="BF21" s="78"/>
      <c r="BG21" s="78"/>
      <c r="BH21" s="78"/>
      <c r="BI21" s="78"/>
      <c r="BJ21" s="78"/>
      <c r="BK21" s="78"/>
      <c r="BL21" s="78"/>
      <c r="BM21" s="78"/>
      <c r="BN21" s="78"/>
    </row>
    <row r="22" spans="1:66">
      <c r="A22" s="78"/>
      <c r="B22" s="78"/>
      <c r="C22" s="78"/>
      <c r="D22" s="78"/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  <c r="AG22" s="78"/>
      <c r="AH22" s="78"/>
      <c r="AI22" s="78"/>
      <c r="AJ22" s="78"/>
      <c r="AK22" s="78"/>
      <c r="AL22" s="78"/>
      <c r="AM22" s="78"/>
      <c r="AN22" s="78"/>
      <c r="AO22" s="78"/>
      <c r="AP22" s="78"/>
      <c r="AQ22" s="78"/>
      <c r="AR22" s="78"/>
      <c r="AS22" s="78"/>
      <c r="AT22" s="78"/>
      <c r="AU22" s="78"/>
      <c r="AV22" s="78"/>
      <c r="AW22" s="78"/>
      <c r="AX22" s="78"/>
      <c r="AY22" s="78"/>
      <c r="AZ22" s="78"/>
      <c r="BA22" s="78"/>
      <c r="BB22" s="78"/>
      <c r="BC22" s="78"/>
      <c r="BD22" s="78"/>
      <c r="BE22" s="78"/>
      <c r="BF22" s="78"/>
      <c r="BG22" s="78"/>
      <c r="BH22" s="78"/>
      <c r="BI22" s="78"/>
      <c r="BJ22" s="78"/>
      <c r="BK22" s="78"/>
      <c r="BL22" s="78"/>
      <c r="BM22" s="78"/>
      <c r="BN22" s="78"/>
    </row>
    <row r="23" spans="1:66">
      <c r="A23" s="78"/>
      <c r="B23" s="78"/>
      <c r="C23" s="78"/>
      <c r="D23" s="78"/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  <c r="AG23" s="78"/>
      <c r="AH23" s="78"/>
      <c r="AI23" s="78"/>
      <c r="AJ23" s="78"/>
      <c r="AK23" s="78"/>
      <c r="AL23" s="78"/>
      <c r="AM23" s="78"/>
      <c r="AN23" s="78"/>
      <c r="AO23" s="78"/>
      <c r="AP23" s="78"/>
      <c r="AQ23" s="78"/>
      <c r="AR23" s="78"/>
      <c r="AS23" s="78"/>
      <c r="AT23" s="78"/>
      <c r="AU23" s="78"/>
      <c r="AV23" s="78"/>
      <c r="AW23" s="78"/>
      <c r="AX23" s="78"/>
      <c r="AY23" s="78"/>
      <c r="AZ23" s="78"/>
      <c r="BA23" s="78"/>
      <c r="BB23" s="78"/>
      <c r="BC23" s="78"/>
      <c r="BD23" s="78"/>
      <c r="BE23" s="78"/>
      <c r="BF23" s="78"/>
      <c r="BG23" s="78"/>
      <c r="BH23" s="78"/>
      <c r="BI23" s="78"/>
      <c r="BJ23" s="78"/>
      <c r="BK23" s="78"/>
      <c r="BL23" s="78"/>
      <c r="BM23" s="78"/>
      <c r="BN23" s="78"/>
    </row>
    <row r="24" spans="1:66">
      <c r="A24" s="78"/>
      <c r="B24" s="78"/>
      <c r="C24" s="78"/>
      <c r="D24" s="78"/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  <c r="AU24" s="78"/>
      <c r="AV24" s="78"/>
      <c r="AW24" s="78"/>
      <c r="AX24" s="78"/>
      <c r="AY24" s="78"/>
      <c r="AZ24" s="78"/>
      <c r="BA24" s="78"/>
      <c r="BB24" s="78"/>
      <c r="BC24" s="78"/>
      <c r="BD24" s="78"/>
      <c r="BE24" s="78"/>
      <c r="BF24" s="78"/>
      <c r="BG24" s="78"/>
      <c r="BH24" s="78"/>
      <c r="BI24" s="78"/>
      <c r="BJ24" s="78"/>
      <c r="BK24" s="78"/>
      <c r="BL24" s="78"/>
      <c r="BM24" s="78"/>
      <c r="BN24" s="78"/>
    </row>
    <row r="25" spans="1:66">
      <c r="A25" s="78"/>
      <c r="B25" s="78"/>
      <c r="C25" s="78"/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  <c r="AG25" s="78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U25" s="78"/>
      <c r="AV25" s="78"/>
      <c r="AW25" s="78"/>
      <c r="AX25" s="78"/>
      <c r="AY25" s="78"/>
      <c r="AZ25" s="78"/>
      <c r="BA25" s="78"/>
      <c r="BB25" s="78"/>
      <c r="BC25" s="78"/>
      <c r="BD25" s="78"/>
      <c r="BE25" s="78"/>
      <c r="BF25" s="78"/>
      <c r="BG25" s="78"/>
      <c r="BH25" s="78"/>
      <c r="BI25" s="78"/>
      <c r="BJ25" s="78"/>
      <c r="BK25" s="78"/>
      <c r="BL25" s="78"/>
      <c r="BM25" s="78"/>
      <c r="BN25" s="78"/>
    </row>
    <row r="26" spans="1:66">
      <c r="A26" s="78"/>
      <c r="B26" s="78"/>
      <c r="C26" s="78"/>
      <c r="D26" s="78"/>
      <c r="E26" s="78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78"/>
      <c r="AD26" s="78"/>
      <c r="AE26" s="78"/>
      <c r="AF26" s="78"/>
      <c r="AG26" s="78"/>
      <c r="AH26" s="78"/>
      <c r="AI26" s="78"/>
      <c r="AJ26" s="78"/>
      <c r="AK26" s="78"/>
      <c r="AL26" s="78"/>
      <c r="AM26" s="78"/>
      <c r="AN26" s="78"/>
      <c r="AO26" s="78"/>
      <c r="AP26" s="78"/>
      <c r="AQ26" s="78"/>
      <c r="AR26" s="78"/>
      <c r="AS26" s="78"/>
      <c r="AT26" s="78"/>
      <c r="AU26" s="78"/>
      <c r="AV26" s="78"/>
      <c r="AW26" s="78"/>
      <c r="AX26" s="78"/>
      <c r="AY26" s="78"/>
      <c r="AZ26" s="78"/>
      <c r="BA26" s="78"/>
      <c r="BB26" s="78"/>
      <c r="BC26" s="78"/>
      <c r="BD26" s="78"/>
      <c r="BE26" s="78"/>
      <c r="BF26" s="78"/>
      <c r="BG26" s="78"/>
      <c r="BH26" s="78"/>
      <c r="BI26" s="78"/>
      <c r="BJ26" s="78"/>
      <c r="BK26" s="78"/>
      <c r="BL26" s="78"/>
      <c r="BM26" s="78"/>
      <c r="BN26" s="78"/>
    </row>
    <row r="27" spans="1:66">
      <c r="A27" s="78"/>
      <c r="B27" s="78"/>
      <c r="C27" s="78"/>
      <c r="D27" s="78"/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78"/>
      <c r="AD27" s="78"/>
      <c r="AE27" s="78"/>
      <c r="AF27" s="78"/>
      <c r="AG27" s="78"/>
      <c r="AH27" s="78"/>
      <c r="AI27" s="78"/>
      <c r="AJ27" s="78"/>
      <c r="AK27" s="78"/>
      <c r="AL27" s="78"/>
      <c r="AM27" s="78"/>
      <c r="AN27" s="78"/>
      <c r="AO27" s="78"/>
      <c r="AP27" s="78"/>
      <c r="AQ27" s="78"/>
      <c r="AR27" s="78"/>
      <c r="AS27" s="78"/>
      <c r="AT27" s="78"/>
      <c r="AU27" s="78"/>
      <c r="AV27" s="78"/>
      <c r="AW27" s="78"/>
      <c r="AX27" s="78"/>
      <c r="AY27" s="78"/>
      <c r="AZ27" s="78"/>
      <c r="BA27" s="78"/>
      <c r="BB27" s="78"/>
      <c r="BC27" s="78"/>
      <c r="BD27" s="78"/>
      <c r="BE27" s="78"/>
      <c r="BF27" s="78"/>
      <c r="BG27" s="78"/>
      <c r="BH27" s="78"/>
      <c r="BI27" s="78"/>
      <c r="BJ27" s="78"/>
      <c r="BK27" s="78"/>
      <c r="BL27" s="78"/>
      <c r="BM27" s="78"/>
      <c r="BN27" s="78"/>
    </row>
    <row r="28" spans="1:66">
      <c r="A28" s="78"/>
      <c r="B28" s="78"/>
      <c r="C28" s="78"/>
      <c r="D28" s="78"/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  <c r="AC28" s="78"/>
      <c r="AD28" s="78"/>
      <c r="AE28" s="78"/>
      <c r="AF28" s="78"/>
      <c r="AG28" s="78"/>
      <c r="AH28" s="78"/>
      <c r="AI28" s="78"/>
      <c r="AJ28" s="78"/>
      <c r="AK28" s="78"/>
      <c r="AL28" s="78"/>
      <c r="AM28" s="78"/>
      <c r="AN28" s="78"/>
      <c r="AO28" s="78"/>
      <c r="AP28" s="78"/>
      <c r="AQ28" s="78"/>
      <c r="AR28" s="78"/>
      <c r="AS28" s="78"/>
      <c r="AT28" s="78"/>
      <c r="AU28" s="78"/>
      <c r="AV28" s="78"/>
      <c r="AW28" s="78"/>
      <c r="AX28" s="78"/>
      <c r="AY28" s="78"/>
      <c r="AZ28" s="78"/>
      <c r="BA28" s="78"/>
      <c r="BB28" s="78"/>
      <c r="BC28" s="78"/>
      <c r="BD28" s="78"/>
      <c r="BE28" s="78"/>
      <c r="BF28" s="78"/>
      <c r="BG28" s="78"/>
      <c r="BH28" s="78"/>
      <c r="BI28" s="78"/>
      <c r="BJ28" s="78"/>
      <c r="BK28" s="78"/>
      <c r="BL28" s="78"/>
      <c r="BM28" s="78"/>
      <c r="BN28" s="78"/>
    </row>
    <row r="29" spans="1:66">
      <c r="A29" s="78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  <c r="AC29" s="78"/>
      <c r="AD29" s="78"/>
      <c r="AE29" s="78"/>
      <c r="AF29" s="78"/>
      <c r="AG29" s="78"/>
      <c r="AH29" s="78"/>
      <c r="AI29" s="78"/>
      <c r="AJ29" s="78"/>
      <c r="AK29" s="78"/>
      <c r="AL29" s="78"/>
      <c r="AM29" s="78"/>
      <c r="AN29" s="78"/>
      <c r="AO29" s="78"/>
      <c r="AP29" s="78"/>
      <c r="AQ29" s="78"/>
      <c r="AR29" s="78"/>
      <c r="AS29" s="78"/>
      <c r="AT29" s="78"/>
      <c r="AU29" s="78"/>
      <c r="AV29" s="78"/>
      <c r="AW29" s="78"/>
      <c r="AX29" s="78"/>
      <c r="AY29" s="78"/>
      <c r="AZ29" s="78"/>
      <c r="BA29" s="78"/>
      <c r="BB29" s="78"/>
      <c r="BC29" s="78"/>
      <c r="BD29" s="78"/>
      <c r="BE29" s="78"/>
      <c r="BF29" s="78"/>
      <c r="BG29" s="78"/>
      <c r="BH29" s="78"/>
      <c r="BI29" s="78"/>
      <c r="BJ29" s="78"/>
      <c r="BK29" s="78"/>
      <c r="BL29" s="78"/>
      <c r="BM29" s="78"/>
      <c r="BN29" s="78"/>
    </row>
    <row r="30" spans="1:66">
      <c r="A30" s="78"/>
      <c r="B30" s="78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  <c r="AC30" s="78"/>
      <c r="AD30" s="78"/>
      <c r="AE30" s="78"/>
      <c r="AF30" s="78"/>
      <c r="AG30" s="78"/>
      <c r="AH30" s="78"/>
      <c r="AI30" s="78"/>
      <c r="AJ30" s="78"/>
      <c r="AK30" s="78"/>
      <c r="AL30" s="78"/>
      <c r="AM30" s="78"/>
      <c r="AN30" s="78"/>
      <c r="AO30" s="78"/>
      <c r="AP30" s="78"/>
      <c r="AQ30" s="78"/>
      <c r="AR30" s="78"/>
      <c r="AS30" s="78"/>
      <c r="AT30" s="78"/>
      <c r="AU30" s="78"/>
      <c r="AV30" s="78"/>
      <c r="AW30" s="78"/>
      <c r="AX30" s="78"/>
      <c r="AY30" s="78"/>
      <c r="AZ30" s="78"/>
      <c r="BA30" s="78"/>
      <c r="BB30" s="78"/>
      <c r="BC30" s="78"/>
      <c r="BD30" s="78"/>
      <c r="BE30" s="78"/>
      <c r="BF30" s="78"/>
      <c r="BG30" s="78"/>
      <c r="BH30" s="78"/>
      <c r="BI30" s="78"/>
      <c r="BJ30" s="78"/>
      <c r="BK30" s="78"/>
      <c r="BL30" s="78"/>
      <c r="BM30" s="78"/>
      <c r="BN30" s="78"/>
    </row>
    <row r="31" spans="1:66">
      <c r="A31" s="78"/>
      <c r="B31" s="78"/>
      <c r="C31" s="78"/>
      <c r="D31" s="78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78"/>
      <c r="AD31" s="78"/>
      <c r="AE31" s="78"/>
      <c r="AF31" s="78"/>
      <c r="AG31" s="78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78"/>
      <c r="AS31" s="78"/>
      <c r="AT31" s="78"/>
      <c r="AU31" s="78"/>
      <c r="AV31" s="78"/>
      <c r="AW31" s="78"/>
      <c r="AX31" s="78"/>
      <c r="AY31" s="78"/>
      <c r="AZ31" s="78"/>
      <c r="BA31" s="78"/>
      <c r="BB31" s="78"/>
      <c r="BC31" s="78"/>
      <c r="BD31" s="78"/>
      <c r="BE31" s="78"/>
      <c r="BF31" s="78"/>
      <c r="BG31" s="78"/>
      <c r="BH31" s="78"/>
      <c r="BI31" s="78"/>
      <c r="BJ31" s="78"/>
      <c r="BK31" s="78"/>
      <c r="BL31" s="78"/>
      <c r="BM31" s="78"/>
      <c r="BN31" s="78"/>
    </row>
    <row r="32" spans="1:66">
      <c r="A32" s="78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  <c r="AC32" s="78"/>
      <c r="AD32" s="78"/>
      <c r="AE32" s="78"/>
      <c r="AF32" s="78"/>
      <c r="AG32" s="78"/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78"/>
      <c r="AS32" s="78"/>
      <c r="AT32" s="78"/>
      <c r="AU32" s="78"/>
      <c r="AV32" s="78"/>
      <c r="AW32" s="78"/>
      <c r="AX32" s="78"/>
      <c r="AY32" s="78"/>
      <c r="AZ32" s="78"/>
      <c r="BA32" s="78"/>
      <c r="BB32" s="78"/>
      <c r="BC32" s="78"/>
      <c r="BD32" s="78"/>
      <c r="BE32" s="78"/>
      <c r="BF32" s="78"/>
      <c r="BG32" s="78"/>
      <c r="BH32" s="78"/>
      <c r="BI32" s="78"/>
      <c r="BJ32" s="78"/>
      <c r="BK32" s="78"/>
      <c r="BL32" s="78"/>
      <c r="BM32" s="78"/>
      <c r="BN32" s="78"/>
    </row>
    <row r="33" spans="1:66">
      <c r="A33" s="78"/>
      <c r="B33" s="78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78"/>
      <c r="AD33" s="78"/>
      <c r="AE33" s="78"/>
      <c r="AF33" s="78"/>
      <c r="AG33" s="78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78"/>
      <c r="AS33" s="78"/>
      <c r="AT33" s="78"/>
      <c r="AU33" s="78"/>
      <c r="AV33" s="78"/>
      <c r="AW33" s="78"/>
      <c r="AX33" s="78"/>
      <c r="AY33" s="78"/>
      <c r="AZ33" s="78"/>
      <c r="BA33" s="78"/>
      <c r="BB33" s="78"/>
      <c r="BC33" s="78"/>
      <c r="BD33" s="78"/>
      <c r="BE33" s="78"/>
      <c r="BF33" s="78"/>
      <c r="BG33" s="78"/>
      <c r="BH33" s="78"/>
      <c r="BI33" s="78"/>
      <c r="BJ33" s="78"/>
      <c r="BK33" s="78"/>
      <c r="BL33" s="78"/>
      <c r="BM33" s="78"/>
      <c r="BN33" s="78"/>
    </row>
    <row r="34" spans="1:66">
      <c r="A34" s="78"/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  <c r="BL34" s="78"/>
      <c r="BM34" s="78"/>
      <c r="BN34" s="78"/>
    </row>
    <row r="35" spans="1:66">
      <c r="A35" s="78"/>
      <c r="B35" s="78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78"/>
      <c r="AD35" s="78"/>
      <c r="AE35" s="78"/>
      <c r="AF35" s="78"/>
      <c r="AG35" s="78"/>
      <c r="AH35" s="78"/>
      <c r="AI35" s="78"/>
      <c r="AJ35" s="78"/>
      <c r="AK35" s="78"/>
      <c r="AL35" s="78"/>
      <c r="AM35" s="78"/>
      <c r="AN35" s="78"/>
      <c r="AO35" s="78"/>
      <c r="AP35" s="78"/>
      <c r="AQ35" s="78"/>
      <c r="AR35" s="78"/>
      <c r="AS35" s="78"/>
      <c r="AT35" s="78"/>
      <c r="AU35" s="78"/>
      <c r="AV35" s="78"/>
      <c r="AW35" s="78"/>
      <c r="AX35" s="78"/>
      <c r="AY35" s="78"/>
      <c r="AZ35" s="78"/>
      <c r="BA35" s="78"/>
      <c r="BB35" s="78"/>
      <c r="BC35" s="78"/>
      <c r="BD35" s="78"/>
      <c r="BE35" s="78"/>
      <c r="BF35" s="78"/>
      <c r="BG35" s="78"/>
      <c r="BH35" s="78"/>
      <c r="BI35" s="78"/>
      <c r="BJ35" s="78"/>
      <c r="BK35" s="78"/>
      <c r="BL35" s="78"/>
      <c r="BM35" s="78"/>
      <c r="BN35" s="78"/>
    </row>
    <row r="36" spans="1:66">
      <c r="A36" s="78"/>
      <c r="B36" s="78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  <c r="AD36" s="78"/>
      <c r="AE36" s="78"/>
      <c r="AF36" s="78"/>
      <c r="AG36" s="78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U36" s="78"/>
      <c r="AV36" s="78"/>
      <c r="AW36" s="78"/>
      <c r="AX36" s="78"/>
      <c r="AY36" s="78"/>
      <c r="AZ36" s="78"/>
      <c r="BA36" s="78"/>
      <c r="BB36" s="78"/>
      <c r="BC36" s="78"/>
      <c r="BD36" s="78"/>
      <c r="BE36" s="78"/>
      <c r="BF36" s="78"/>
      <c r="BG36" s="78"/>
      <c r="BH36" s="78"/>
      <c r="BI36" s="78"/>
      <c r="BJ36" s="78"/>
      <c r="BK36" s="78"/>
      <c r="BL36" s="78"/>
      <c r="BM36" s="78"/>
      <c r="BN36" s="78"/>
    </row>
    <row r="37" spans="1:66">
      <c r="A37" s="78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  <c r="AC37" s="78"/>
      <c r="AD37" s="78"/>
      <c r="AE37" s="78"/>
      <c r="AF37" s="78"/>
      <c r="AG37" s="78"/>
      <c r="AH37" s="78"/>
      <c r="AI37" s="78"/>
      <c r="AJ37" s="78"/>
      <c r="AK37" s="78"/>
      <c r="AL37" s="78"/>
      <c r="AM37" s="78"/>
      <c r="AN37" s="78"/>
      <c r="AO37" s="78"/>
      <c r="AP37" s="78"/>
      <c r="AQ37" s="78"/>
      <c r="AR37" s="78"/>
      <c r="AS37" s="78"/>
      <c r="AT37" s="78"/>
      <c r="AU37" s="78"/>
      <c r="AV37" s="78"/>
      <c r="AW37" s="78"/>
      <c r="AX37" s="78"/>
      <c r="AY37" s="78"/>
      <c r="AZ37" s="78"/>
      <c r="BA37" s="78"/>
      <c r="BB37" s="78"/>
      <c r="BC37" s="78"/>
      <c r="BD37" s="78"/>
      <c r="BE37" s="78"/>
      <c r="BF37" s="78"/>
      <c r="BG37" s="78"/>
      <c r="BH37" s="78"/>
      <c r="BI37" s="78"/>
      <c r="BJ37" s="78"/>
      <c r="BK37" s="78"/>
      <c r="BL37" s="78"/>
      <c r="BM37" s="78"/>
      <c r="BN37" s="78"/>
    </row>
    <row r="38" spans="1:66">
      <c r="A38" s="78"/>
      <c r="B38" s="78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78"/>
      <c r="AD38" s="78"/>
      <c r="AE38" s="78"/>
      <c r="AF38" s="78"/>
      <c r="AG38" s="78"/>
      <c r="AH38" s="78"/>
      <c r="AI38" s="78"/>
      <c r="AJ38" s="78"/>
      <c r="AK38" s="78"/>
      <c r="AL38" s="78"/>
      <c r="AM38" s="78"/>
      <c r="AN38" s="78"/>
      <c r="AO38" s="78"/>
      <c r="AP38" s="78"/>
      <c r="AQ38" s="78"/>
      <c r="AR38" s="78"/>
      <c r="AS38" s="78"/>
      <c r="AT38" s="78"/>
      <c r="AU38" s="78"/>
      <c r="AV38" s="78"/>
      <c r="AW38" s="78"/>
      <c r="AX38" s="78"/>
      <c r="AY38" s="78"/>
      <c r="AZ38" s="78"/>
      <c r="BA38" s="78"/>
      <c r="BB38" s="78"/>
      <c r="BC38" s="78"/>
      <c r="BD38" s="78"/>
      <c r="BE38" s="78"/>
      <c r="BF38" s="78"/>
      <c r="BG38" s="78"/>
      <c r="BH38" s="78"/>
      <c r="BI38" s="78"/>
      <c r="BJ38" s="78"/>
      <c r="BK38" s="78"/>
      <c r="BL38" s="78"/>
      <c r="BM38" s="78"/>
      <c r="BN38" s="78"/>
    </row>
    <row r="39" spans="1:66">
      <c r="A39" s="78"/>
      <c r="B39" s="78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  <c r="AC39" s="78"/>
      <c r="AD39" s="78"/>
      <c r="AE39" s="78"/>
      <c r="AF39" s="78"/>
      <c r="AG39" s="78"/>
      <c r="AH39" s="78"/>
      <c r="AI39" s="78"/>
      <c r="AJ39" s="78"/>
      <c r="AK39" s="78"/>
      <c r="AL39" s="78"/>
      <c r="AM39" s="78"/>
      <c r="AN39" s="78"/>
      <c r="AO39" s="78"/>
      <c r="AP39" s="78"/>
      <c r="AQ39" s="78"/>
      <c r="AR39" s="78"/>
      <c r="AS39" s="78"/>
      <c r="AT39" s="78"/>
      <c r="AU39" s="78"/>
      <c r="AV39" s="78"/>
      <c r="AW39" s="78"/>
      <c r="AX39" s="78"/>
      <c r="AY39" s="78"/>
      <c r="AZ39" s="78"/>
      <c r="BA39" s="78"/>
      <c r="BB39" s="78"/>
      <c r="BC39" s="78"/>
      <c r="BD39" s="78"/>
      <c r="BE39" s="78"/>
      <c r="BF39" s="78"/>
      <c r="BG39" s="78"/>
      <c r="BH39" s="78"/>
      <c r="BI39" s="78"/>
      <c r="BJ39" s="78"/>
      <c r="BK39" s="78"/>
      <c r="BL39" s="78"/>
      <c r="BM39" s="78"/>
      <c r="BN39" s="78"/>
    </row>
    <row r="40" spans="1:66">
      <c r="A40" s="78"/>
      <c r="B40" s="78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  <c r="AC40" s="78"/>
      <c r="AD40" s="78"/>
      <c r="AE40" s="78"/>
      <c r="AF40" s="78"/>
      <c r="AG40" s="78"/>
      <c r="AH40" s="78"/>
      <c r="AI40" s="78"/>
      <c r="AJ40" s="78"/>
      <c r="AK40" s="78"/>
      <c r="AL40" s="78"/>
      <c r="AM40" s="78"/>
      <c r="AN40" s="78"/>
      <c r="AO40" s="78"/>
      <c r="AP40" s="78"/>
      <c r="AQ40" s="78"/>
      <c r="AR40" s="78"/>
      <c r="AS40" s="78"/>
      <c r="AT40" s="78"/>
      <c r="AU40" s="78"/>
      <c r="AV40" s="78"/>
      <c r="AW40" s="78"/>
      <c r="AX40" s="78"/>
      <c r="AY40" s="78"/>
      <c r="AZ40" s="78"/>
      <c r="BA40" s="78"/>
      <c r="BB40" s="78"/>
      <c r="BC40" s="78"/>
      <c r="BD40" s="78"/>
      <c r="BE40" s="78"/>
      <c r="BF40" s="78"/>
      <c r="BG40" s="78"/>
      <c r="BH40" s="78"/>
      <c r="BI40" s="78"/>
      <c r="BJ40" s="78"/>
      <c r="BK40" s="78"/>
      <c r="BL40" s="78"/>
      <c r="BM40" s="78"/>
      <c r="BN40" s="78"/>
    </row>
    <row r="41" spans="1:66">
      <c r="A41" s="78"/>
      <c r="B41" s="78"/>
      <c r="C41" s="78"/>
      <c r="D41" s="78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  <c r="AC41" s="78"/>
      <c r="AD41" s="78"/>
      <c r="AE41" s="78"/>
      <c r="AF41" s="78"/>
      <c r="AG41" s="78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78"/>
      <c r="AX41" s="78"/>
      <c r="AY41" s="78"/>
      <c r="AZ41" s="78"/>
      <c r="BA41" s="78"/>
      <c r="BB41" s="78"/>
      <c r="BC41" s="78"/>
      <c r="BD41" s="78"/>
      <c r="BE41" s="78"/>
      <c r="BF41" s="78"/>
      <c r="BG41" s="78"/>
      <c r="BH41" s="78"/>
      <c r="BI41" s="78"/>
      <c r="BJ41" s="78"/>
      <c r="BK41" s="78"/>
      <c r="BL41" s="78"/>
      <c r="BM41" s="78"/>
      <c r="BN41" s="78"/>
    </row>
    <row r="42" spans="1:66">
      <c r="A42" s="78"/>
      <c r="B42" s="78"/>
      <c r="C42" s="78"/>
      <c r="D42" s="78"/>
      <c r="E42" s="78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  <c r="AC42" s="78"/>
      <c r="AD42" s="78"/>
      <c r="AE42" s="78"/>
      <c r="AF42" s="78"/>
      <c r="AG42" s="78"/>
      <c r="AH42" s="78"/>
      <c r="AI42" s="78"/>
      <c r="AJ42" s="78"/>
      <c r="AK42" s="78"/>
      <c r="AL42" s="78"/>
      <c r="AM42" s="78"/>
      <c r="AN42" s="78"/>
      <c r="AO42" s="78"/>
      <c r="AP42" s="78"/>
      <c r="AQ42" s="78"/>
      <c r="AR42" s="78"/>
      <c r="AS42" s="78"/>
      <c r="AT42" s="78"/>
      <c r="AU42" s="78"/>
      <c r="AV42" s="78"/>
      <c r="AW42" s="78"/>
      <c r="AX42" s="78"/>
      <c r="AY42" s="78"/>
      <c r="AZ42" s="78"/>
      <c r="BA42" s="78"/>
      <c r="BB42" s="78"/>
      <c r="BC42" s="78"/>
      <c r="BD42" s="78"/>
      <c r="BE42" s="78"/>
      <c r="BF42" s="78"/>
      <c r="BG42" s="78"/>
      <c r="BH42" s="78"/>
      <c r="BI42" s="78"/>
      <c r="BJ42" s="78"/>
      <c r="BK42" s="78"/>
      <c r="BL42" s="78"/>
      <c r="BM42" s="78"/>
      <c r="BN42" s="78"/>
    </row>
    <row r="43" spans="1:66">
      <c r="A43" s="78"/>
      <c r="B43" s="78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78"/>
      <c r="AD43" s="78"/>
      <c r="AE43" s="78"/>
      <c r="AF43" s="78"/>
      <c r="AG43" s="78"/>
      <c r="AH43" s="78"/>
      <c r="AI43" s="78"/>
      <c r="AJ43" s="78"/>
      <c r="AK43" s="78"/>
      <c r="AL43" s="78"/>
      <c r="AM43" s="78"/>
      <c r="AN43" s="78"/>
      <c r="AO43" s="78"/>
      <c r="AP43" s="78"/>
      <c r="AQ43" s="78"/>
      <c r="AR43" s="78"/>
      <c r="AS43" s="78"/>
      <c r="AT43" s="78"/>
      <c r="AU43" s="78"/>
      <c r="AV43" s="78"/>
      <c r="AW43" s="78"/>
      <c r="AX43" s="78"/>
      <c r="AY43" s="78"/>
      <c r="AZ43" s="78"/>
      <c r="BA43" s="78"/>
      <c r="BB43" s="78"/>
      <c r="BC43" s="78"/>
      <c r="BD43" s="78"/>
      <c r="BE43" s="78"/>
      <c r="BF43" s="78"/>
      <c r="BG43" s="78"/>
      <c r="BH43" s="78"/>
      <c r="BI43" s="78"/>
      <c r="BJ43" s="78"/>
      <c r="BK43" s="78"/>
      <c r="BL43" s="78"/>
      <c r="BM43" s="78"/>
      <c r="BN43" s="78"/>
    </row>
    <row r="44" spans="1:66">
      <c r="A44" s="78"/>
      <c r="B44" s="78"/>
      <c r="C44" s="78"/>
      <c r="D44" s="78"/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  <c r="AC44" s="78"/>
      <c r="AD44" s="78"/>
      <c r="AE44" s="78"/>
      <c r="AF44" s="78"/>
      <c r="AG44" s="78"/>
      <c r="AH44" s="78"/>
      <c r="AI44" s="78"/>
      <c r="AJ44" s="78"/>
      <c r="AK44" s="78"/>
      <c r="AL44" s="78"/>
      <c r="AM44" s="78"/>
      <c r="AN44" s="78"/>
      <c r="AO44" s="78"/>
      <c r="AP44" s="78"/>
      <c r="AQ44" s="78"/>
      <c r="AR44" s="78"/>
      <c r="AS44" s="78"/>
      <c r="AT44" s="78"/>
      <c r="AU44" s="78"/>
      <c r="AV44" s="78"/>
      <c r="AW44" s="78"/>
      <c r="AX44" s="78"/>
      <c r="AY44" s="78"/>
      <c r="AZ44" s="78"/>
      <c r="BA44" s="78"/>
      <c r="BB44" s="78"/>
      <c r="BC44" s="78"/>
      <c r="BD44" s="78"/>
      <c r="BE44" s="78"/>
      <c r="BF44" s="78"/>
      <c r="BG44" s="78"/>
      <c r="BH44" s="78"/>
      <c r="BI44" s="78"/>
      <c r="BJ44" s="78"/>
      <c r="BK44" s="78"/>
      <c r="BL44" s="78"/>
      <c r="BM44" s="78"/>
      <c r="BN44" s="78"/>
    </row>
    <row r="45" spans="1:66">
      <c r="A45" s="78"/>
      <c r="B45" s="78"/>
      <c r="C45" s="78"/>
      <c r="D45" s="78"/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78"/>
      <c r="AD45" s="78"/>
      <c r="AE45" s="78"/>
      <c r="AF45" s="78"/>
      <c r="AG45" s="78"/>
      <c r="AH45" s="78"/>
      <c r="AI45" s="78"/>
      <c r="AJ45" s="78"/>
      <c r="AK45" s="78"/>
      <c r="AL45" s="78"/>
      <c r="AM45" s="78"/>
      <c r="AN45" s="78"/>
      <c r="AO45" s="78"/>
      <c r="AP45" s="78"/>
      <c r="AQ45" s="78"/>
      <c r="AR45" s="78"/>
      <c r="AS45" s="78"/>
      <c r="AT45" s="78"/>
      <c r="AU45" s="78"/>
      <c r="AV45" s="78"/>
      <c r="AW45" s="78"/>
      <c r="AX45" s="78"/>
      <c r="AY45" s="78"/>
      <c r="AZ45" s="78"/>
      <c r="BA45" s="78"/>
      <c r="BB45" s="78"/>
      <c r="BC45" s="78"/>
      <c r="BD45" s="78"/>
      <c r="BE45" s="78"/>
      <c r="BF45" s="78"/>
      <c r="BG45" s="78"/>
      <c r="BH45" s="78"/>
      <c r="BI45" s="78"/>
      <c r="BJ45" s="78"/>
      <c r="BK45" s="78"/>
      <c r="BL45" s="78"/>
      <c r="BM45" s="78"/>
      <c r="BN45" s="78"/>
    </row>
    <row r="46" spans="1:66">
      <c r="A46" s="78"/>
      <c r="B46" s="78"/>
      <c r="C46" s="78"/>
      <c r="D46" s="78"/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  <c r="AC46" s="78"/>
      <c r="AD46" s="78"/>
      <c r="AE46" s="78"/>
      <c r="AF46" s="78"/>
      <c r="AG46" s="78"/>
      <c r="AH46" s="78"/>
      <c r="AI46" s="78"/>
      <c r="AJ46" s="78"/>
      <c r="AK46" s="78"/>
      <c r="AL46" s="78"/>
      <c r="AM46" s="78"/>
      <c r="AN46" s="78"/>
      <c r="AO46" s="78"/>
      <c r="AP46" s="78"/>
      <c r="AQ46" s="78"/>
      <c r="AR46" s="78"/>
      <c r="AS46" s="78"/>
      <c r="AT46" s="78"/>
      <c r="AU46" s="78"/>
      <c r="AV46" s="78"/>
      <c r="AW46" s="78"/>
      <c r="AX46" s="78"/>
      <c r="AY46" s="78"/>
      <c r="AZ46" s="78"/>
      <c r="BA46" s="78"/>
      <c r="BB46" s="78"/>
      <c r="BC46" s="78"/>
      <c r="BD46" s="78"/>
      <c r="BE46" s="78"/>
      <c r="BF46" s="78"/>
      <c r="BG46" s="78"/>
      <c r="BH46" s="78"/>
      <c r="BI46" s="78"/>
      <c r="BJ46" s="78"/>
      <c r="BK46" s="78"/>
      <c r="BL46" s="78"/>
      <c r="BM46" s="78"/>
      <c r="BN46" s="78"/>
    </row>
    <row r="47" spans="1:66">
      <c r="A47" s="78"/>
      <c r="B47" s="78"/>
      <c r="C47" s="78"/>
      <c r="D47" s="78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78"/>
      <c r="AD47" s="78"/>
      <c r="AE47" s="78"/>
      <c r="AF47" s="78"/>
      <c r="AG47" s="78"/>
      <c r="AH47" s="78"/>
      <c r="AI47" s="78"/>
      <c r="AJ47" s="78"/>
      <c r="AK47" s="78"/>
      <c r="AL47" s="78"/>
      <c r="AM47" s="78"/>
      <c r="AN47" s="78"/>
      <c r="AO47" s="78"/>
      <c r="AP47" s="78"/>
      <c r="AQ47" s="78"/>
      <c r="AR47" s="78"/>
      <c r="AS47" s="78"/>
      <c r="AT47" s="78"/>
      <c r="AU47" s="78"/>
      <c r="AV47" s="78"/>
      <c r="AW47" s="78"/>
      <c r="AX47" s="78"/>
      <c r="AY47" s="78"/>
      <c r="AZ47" s="78"/>
      <c r="BA47" s="78"/>
      <c r="BB47" s="78"/>
      <c r="BC47" s="78"/>
      <c r="BD47" s="78"/>
      <c r="BE47" s="78"/>
      <c r="BF47" s="78"/>
      <c r="BG47" s="78"/>
      <c r="BH47" s="78"/>
      <c r="BI47" s="78"/>
      <c r="BJ47" s="78"/>
      <c r="BK47" s="78"/>
      <c r="BL47" s="78"/>
      <c r="BM47" s="78"/>
      <c r="BN47" s="78"/>
    </row>
    <row r="48" spans="1:66">
      <c r="A48" s="78"/>
      <c r="B48" s="78"/>
      <c r="C48" s="78"/>
      <c r="D48" s="78"/>
      <c r="E48" s="78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  <c r="AC48" s="78"/>
      <c r="AD48" s="78"/>
      <c r="AE48" s="78"/>
      <c r="AF48" s="78"/>
      <c r="AG48" s="78"/>
      <c r="AH48" s="78"/>
      <c r="AI48" s="78"/>
      <c r="AJ48" s="78"/>
      <c r="AK48" s="78"/>
      <c r="AL48" s="78"/>
      <c r="AM48" s="78"/>
      <c r="AN48" s="78"/>
      <c r="AO48" s="78"/>
      <c r="AP48" s="78"/>
      <c r="AQ48" s="78"/>
      <c r="AR48" s="78"/>
      <c r="AS48" s="78"/>
      <c r="AT48" s="78"/>
      <c r="AU48" s="78"/>
      <c r="AV48" s="78"/>
      <c r="AW48" s="78"/>
      <c r="AX48" s="78"/>
      <c r="AY48" s="78"/>
      <c r="AZ48" s="78"/>
      <c r="BA48" s="78"/>
      <c r="BB48" s="78"/>
      <c r="BC48" s="78"/>
      <c r="BD48" s="78"/>
      <c r="BE48" s="78"/>
      <c r="BF48" s="78"/>
      <c r="BG48" s="78"/>
      <c r="BH48" s="78"/>
      <c r="BI48" s="78"/>
      <c r="BJ48" s="78"/>
      <c r="BK48" s="78"/>
      <c r="BL48" s="78"/>
      <c r="BM48" s="78"/>
      <c r="BN48" s="78"/>
    </row>
    <row r="49" spans="1:66">
      <c r="A49" s="78"/>
      <c r="B49" s="78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78"/>
      <c r="AD49" s="78"/>
      <c r="AE49" s="78"/>
      <c r="AF49" s="78"/>
      <c r="AG49" s="78"/>
      <c r="AH49" s="78"/>
      <c r="AI49" s="78"/>
      <c r="AJ49" s="78"/>
      <c r="AK49" s="78"/>
      <c r="AL49" s="78"/>
      <c r="AM49" s="78"/>
      <c r="AN49" s="78"/>
      <c r="AO49" s="78"/>
      <c r="AP49" s="78"/>
      <c r="AQ49" s="78"/>
      <c r="AR49" s="78"/>
      <c r="AS49" s="78"/>
      <c r="AT49" s="78"/>
      <c r="AU49" s="78"/>
      <c r="AV49" s="78"/>
      <c r="AW49" s="78"/>
      <c r="AX49" s="78"/>
      <c r="AY49" s="78"/>
      <c r="AZ49" s="78"/>
      <c r="BA49" s="78"/>
      <c r="BB49" s="78"/>
      <c r="BC49" s="78"/>
      <c r="BD49" s="78"/>
      <c r="BE49" s="78"/>
      <c r="BF49" s="78"/>
      <c r="BG49" s="78"/>
      <c r="BH49" s="78"/>
      <c r="BI49" s="78"/>
      <c r="BJ49" s="78"/>
      <c r="BK49" s="78"/>
      <c r="BL49" s="78"/>
      <c r="BM49" s="78"/>
      <c r="BN49" s="78"/>
    </row>
    <row r="50" spans="1:66">
      <c r="A50" s="78"/>
      <c r="B50" s="78"/>
      <c r="C50" s="78"/>
      <c r="D50" s="78"/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  <c r="AC50" s="78"/>
      <c r="AD50" s="78"/>
      <c r="AE50" s="78"/>
      <c r="AF50" s="78"/>
      <c r="AG50" s="78"/>
      <c r="AH50" s="78"/>
      <c r="AI50" s="78"/>
      <c r="AJ50" s="78"/>
      <c r="AK50" s="78"/>
      <c r="AL50" s="78"/>
      <c r="AM50" s="78"/>
      <c r="AN50" s="78"/>
      <c r="AO50" s="78"/>
      <c r="AP50" s="78"/>
      <c r="AQ50" s="78"/>
      <c r="AR50" s="78"/>
      <c r="AS50" s="78"/>
      <c r="AT50" s="78"/>
      <c r="AU50" s="78"/>
      <c r="AV50" s="78"/>
      <c r="AW50" s="78"/>
      <c r="AX50" s="78"/>
      <c r="AY50" s="78"/>
      <c r="AZ50" s="78"/>
      <c r="BA50" s="78"/>
      <c r="BB50" s="78"/>
      <c r="BC50" s="78"/>
      <c r="BD50" s="78"/>
      <c r="BE50" s="78"/>
      <c r="BF50" s="78"/>
      <c r="BG50" s="78"/>
      <c r="BH50" s="78"/>
      <c r="BI50" s="78"/>
      <c r="BJ50" s="78"/>
      <c r="BK50" s="78"/>
      <c r="BL50" s="78"/>
      <c r="BM50" s="78"/>
      <c r="BN50" s="78"/>
    </row>
    <row r="51" spans="1:66">
      <c r="A51" s="78"/>
      <c r="B51" s="78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78"/>
      <c r="AD51" s="78"/>
      <c r="AE51" s="78"/>
      <c r="AF51" s="78"/>
      <c r="AG51" s="78"/>
      <c r="AH51" s="78"/>
      <c r="AI51" s="78"/>
      <c r="AJ51" s="78"/>
      <c r="AK51" s="78"/>
      <c r="AL51" s="78"/>
      <c r="AM51" s="78"/>
      <c r="AN51" s="78"/>
      <c r="AO51" s="78"/>
      <c r="AP51" s="78"/>
      <c r="AQ51" s="78"/>
      <c r="AR51" s="78"/>
      <c r="AS51" s="78"/>
      <c r="AT51" s="78"/>
      <c r="AU51" s="78"/>
      <c r="AV51" s="78"/>
      <c r="AW51" s="78"/>
      <c r="AX51" s="78"/>
      <c r="AY51" s="78"/>
      <c r="AZ51" s="78"/>
      <c r="BA51" s="78"/>
      <c r="BB51" s="78"/>
      <c r="BC51" s="78"/>
      <c r="BD51" s="78"/>
      <c r="BE51" s="78"/>
      <c r="BF51" s="78"/>
      <c r="BG51" s="78"/>
      <c r="BH51" s="78"/>
      <c r="BI51" s="78"/>
      <c r="BJ51" s="78"/>
      <c r="BK51" s="78"/>
      <c r="BL51" s="78"/>
      <c r="BM51" s="78"/>
      <c r="BN51" s="78"/>
    </row>
    <row r="52" spans="1:66">
      <c r="A52" s="78"/>
      <c r="B52" s="78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  <c r="AC52" s="78"/>
      <c r="AD52" s="78"/>
      <c r="AE52" s="78"/>
      <c r="AF52" s="78"/>
      <c r="AG52" s="78"/>
      <c r="AH52" s="78"/>
      <c r="AI52" s="78"/>
      <c r="AJ52" s="78"/>
      <c r="AK52" s="78"/>
      <c r="AL52" s="78"/>
      <c r="AM52" s="78"/>
      <c r="AN52" s="78"/>
      <c r="AO52" s="78"/>
      <c r="AP52" s="78"/>
      <c r="AQ52" s="78"/>
      <c r="AR52" s="78"/>
      <c r="AS52" s="78"/>
      <c r="AT52" s="78"/>
      <c r="AU52" s="78"/>
      <c r="AV52" s="78"/>
      <c r="AW52" s="78"/>
      <c r="AX52" s="78"/>
      <c r="AY52" s="78"/>
      <c r="AZ52" s="78"/>
      <c r="BA52" s="78"/>
      <c r="BB52" s="78"/>
      <c r="BC52" s="78"/>
      <c r="BD52" s="78"/>
      <c r="BE52" s="78"/>
      <c r="BF52" s="78"/>
      <c r="BG52" s="78"/>
      <c r="BH52" s="78"/>
      <c r="BI52" s="78"/>
      <c r="BJ52" s="78"/>
      <c r="BK52" s="78"/>
      <c r="BL52" s="78"/>
      <c r="BM52" s="78"/>
      <c r="BN52" s="78"/>
    </row>
    <row r="53" spans="1:66">
      <c r="A53" s="78"/>
      <c r="B53" s="78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  <c r="AC53" s="78"/>
      <c r="AD53" s="78"/>
      <c r="AE53" s="78"/>
      <c r="AF53" s="78"/>
      <c r="AG53" s="78"/>
      <c r="AH53" s="78"/>
      <c r="AI53" s="78"/>
      <c r="AJ53" s="78"/>
      <c r="AK53" s="78"/>
      <c r="AL53" s="78"/>
      <c r="AM53" s="78"/>
      <c r="AN53" s="78"/>
      <c r="AO53" s="78"/>
      <c r="AP53" s="78"/>
      <c r="AQ53" s="78"/>
      <c r="AR53" s="78"/>
      <c r="AS53" s="78"/>
      <c r="AT53" s="78"/>
      <c r="AU53" s="78"/>
      <c r="AV53" s="78"/>
      <c r="AW53" s="78"/>
      <c r="AX53" s="78"/>
      <c r="AY53" s="78"/>
      <c r="AZ53" s="78"/>
      <c r="BA53" s="78"/>
      <c r="BB53" s="78"/>
      <c r="BC53" s="78"/>
      <c r="BD53" s="78"/>
      <c r="BE53" s="78"/>
      <c r="BF53" s="78"/>
      <c r="BG53" s="78"/>
      <c r="BH53" s="78"/>
      <c r="BI53" s="78"/>
      <c r="BJ53" s="78"/>
      <c r="BK53" s="78"/>
      <c r="BL53" s="78"/>
      <c r="BM53" s="78"/>
      <c r="BN53" s="78"/>
    </row>
    <row r="54" spans="1:66">
      <c r="A54" s="78"/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  <c r="AD54" s="78"/>
      <c r="AE54" s="78"/>
      <c r="AF54" s="78"/>
      <c r="AG54" s="78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78"/>
      <c r="AU54" s="78"/>
      <c r="AV54" s="78"/>
      <c r="AW54" s="78"/>
      <c r="AX54" s="78"/>
      <c r="AY54" s="78"/>
      <c r="AZ54" s="78"/>
      <c r="BA54" s="78"/>
      <c r="BB54" s="78"/>
      <c r="BC54" s="78"/>
      <c r="BD54" s="78"/>
      <c r="BE54" s="78"/>
      <c r="BF54" s="78"/>
      <c r="BG54" s="78"/>
      <c r="BH54" s="78"/>
      <c r="BI54" s="78"/>
      <c r="BJ54" s="78"/>
      <c r="BK54" s="78"/>
      <c r="BL54" s="78"/>
      <c r="BM54" s="78"/>
      <c r="BN54" s="78"/>
    </row>
    <row r="55" spans="1:66">
      <c r="A55" s="78"/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78"/>
      <c r="AD55" s="78"/>
      <c r="AE55" s="78"/>
      <c r="AF55" s="78"/>
      <c r="AG55" s="78"/>
      <c r="AH55" s="78"/>
      <c r="AI55" s="78"/>
      <c r="AJ55" s="78"/>
      <c r="AK55" s="78"/>
      <c r="AL55" s="78"/>
      <c r="AM55" s="78"/>
      <c r="AN55" s="78"/>
      <c r="AO55" s="78"/>
      <c r="AP55" s="78"/>
      <c r="AQ55" s="78"/>
      <c r="AR55" s="78"/>
      <c r="AS55" s="78"/>
      <c r="AT55" s="78"/>
      <c r="AU55" s="78"/>
      <c r="AV55" s="78"/>
      <c r="AW55" s="78"/>
      <c r="AX55" s="78"/>
      <c r="AY55" s="78"/>
      <c r="AZ55" s="78"/>
      <c r="BA55" s="78"/>
      <c r="BB55" s="78"/>
      <c r="BC55" s="78"/>
      <c r="BD55" s="78"/>
      <c r="BE55" s="78"/>
      <c r="BF55" s="78"/>
      <c r="BG55" s="78"/>
      <c r="BH55" s="78"/>
      <c r="BI55" s="78"/>
      <c r="BJ55" s="78"/>
      <c r="BK55" s="78"/>
      <c r="BL55" s="78"/>
      <c r="BM55" s="78"/>
      <c r="BN55" s="78"/>
    </row>
    <row r="56" spans="1:66">
      <c r="A56" s="78"/>
      <c r="B56" s="78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78"/>
      <c r="AD56" s="78"/>
      <c r="AE56" s="78"/>
      <c r="AF56" s="78"/>
      <c r="AG56" s="78"/>
      <c r="AH56" s="78"/>
      <c r="AI56" s="78"/>
      <c r="AJ56" s="78"/>
      <c r="AK56" s="78"/>
      <c r="AL56" s="78"/>
      <c r="AM56" s="78"/>
      <c r="AN56" s="78"/>
      <c r="AO56" s="78"/>
      <c r="AP56" s="78"/>
      <c r="AQ56" s="78"/>
      <c r="AR56" s="78"/>
      <c r="AS56" s="78"/>
      <c r="AT56" s="78"/>
      <c r="AU56" s="78"/>
      <c r="AV56" s="78"/>
      <c r="AW56" s="78"/>
      <c r="AX56" s="78"/>
      <c r="AY56" s="78"/>
      <c r="AZ56" s="78"/>
      <c r="BA56" s="78"/>
      <c r="BB56" s="78"/>
      <c r="BC56" s="78"/>
      <c r="BD56" s="78"/>
      <c r="BE56" s="78"/>
      <c r="BF56" s="78"/>
      <c r="BG56" s="78"/>
      <c r="BH56" s="78"/>
      <c r="BI56" s="78"/>
      <c r="BJ56" s="78"/>
      <c r="BK56" s="78"/>
      <c r="BL56" s="78"/>
      <c r="BM56" s="78"/>
      <c r="BN56" s="78"/>
    </row>
    <row r="57" spans="1:66">
      <c r="A57" s="78"/>
      <c r="B57" s="78"/>
      <c r="C57" s="78"/>
      <c r="D57" s="78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  <c r="AC57" s="78"/>
      <c r="AD57" s="78"/>
      <c r="AE57" s="78"/>
      <c r="AF57" s="78"/>
      <c r="AG57" s="78"/>
      <c r="AH57" s="78"/>
      <c r="AI57" s="78"/>
      <c r="AJ57" s="78"/>
      <c r="AK57" s="78"/>
      <c r="AL57" s="78"/>
      <c r="AM57" s="78"/>
      <c r="AN57" s="78"/>
      <c r="AO57" s="78"/>
      <c r="AP57" s="78"/>
      <c r="AQ57" s="78"/>
      <c r="AR57" s="78"/>
      <c r="AS57" s="78"/>
      <c r="AT57" s="78"/>
      <c r="AU57" s="78"/>
      <c r="AV57" s="78"/>
      <c r="AW57" s="78"/>
      <c r="AX57" s="78"/>
      <c r="AY57" s="78"/>
      <c r="AZ57" s="78"/>
      <c r="BA57" s="78"/>
      <c r="BB57" s="78"/>
      <c r="BC57" s="78"/>
      <c r="BD57" s="78"/>
      <c r="BE57" s="78"/>
      <c r="BF57" s="78"/>
      <c r="BG57" s="78"/>
      <c r="BH57" s="78"/>
      <c r="BI57" s="78"/>
      <c r="BJ57" s="78"/>
      <c r="BK57" s="78"/>
      <c r="BL57" s="78"/>
      <c r="BM57" s="78"/>
      <c r="BN57" s="78"/>
    </row>
    <row r="58" spans="1:66">
      <c r="A58" s="78"/>
      <c r="B58" s="78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  <c r="AB58" s="78"/>
      <c r="AC58" s="78"/>
      <c r="AD58" s="78"/>
      <c r="AE58" s="78"/>
      <c r="AF58" s="78"/>
      <c r="AG58" s="78"/>
      <c r="AH58" s="78"/>
      <c r="AI58" s="78"/>
      <c r="AJ58" s="78"/>
      <c r="AK58" s="78"/>
      <c r="AL58" s="78"/>
      <c r="AM58" s="78"/>
      <c r="AN58" s="78"/>
      <c r="AO58" s="78"/>
      <c r="AP58" s="78"/>
      <c r="AQ58" s="78"/>
      <c r="AR58" s="78"/>
      <c r="AS58" s="78"/>
      <c r="AT58" s="78"/>
      <c r="AU58" s="78"/>
      <c r="AV58" s="78"/>
      <c r="AW58" s="78"/>
      <c r="AX58" s="78"/>
      <c r="AY58" s="78"/>
      <c r="AZ58" s="78"/>
      <c r="BA58" s="78"/>
      <c r="BB58" s="78"/>
      <c r="BC58" s="78"/>
      <c r="BD58" s="78"/>
      <c r="BE58" s="78"/>
      <c r="BF58" s="78"/>
      <c r="BG58" s="78"/>
      <c r="BH58" s="78"/>
      <c r="BI58" s="78"/>
      <c r="BJ58" s="78"/>
      <c r="BK58" s="78"/>
      <c r="BL58" s="78"/>
      <c r="BM58" s="78"/>
      <c r="BN58" s="78"/>
    </row>
    <row r="59" spans="1:66">
      <c r="A59" s="78"/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  <c r="AD59" s="78"/>
      <c r="AE59" s="78"/>
      <c r="AF59" s="78"/>
      <c r="AG59" s="78"/>
      <c r="AH59" s="78"/>
      <c r="AI59" s="78"/>
      <c r="AJ59" s="78"/>
      <c r="AK59" s="78"/>
      <c r="AL59" s="78"/>
      <c r="AM59" s="78"/>
      <c r="AN59" s="78"/>
      <c r="AO59" s="78"/>
      <c r="AP59" s="78"/>
      <c r="AQ59" s="78"/>
      <c r="AR59" s="78"/>
      <c r="AS59" s="78"/>
      <c r="AT59" s="78"/>
      <c r="AU59" s="78"/>
      <c r="AV59" s="78"/>
      <c r="AW59" s="78"/>
      <c r="AX59" s="78"/>
      <c r="AY59" s="78"/>
      <c r="AZ59" s="78"/>
      <c r="BA59" s="78"/>
      <c r="BB59" s="78"/>
      <c r="BC59" s="78"/>
      <c r="BD59" s="78"/>
      <c r="BE59" s="78"/>
      <c r="BF59" s="78"/>
      <c r="BG59" s="78"/>
      <c r="BH59" s="78"/>
      <c r="BI59" s="78"/>
      <c r="BJ59" s="78"/>
      <c r="BK59" s="78"/>
      <c r="BL59" s="78"/>
      <c r="BM59" s="78"/>
      <c r="BN59" s="78"/>
    </row>
    <row r="60" spans="1:66">
      <c r="A60" s="78"/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/>
      <c r="AC60" s="78"/>
      <c r="AD60" s="78"/>
      <c r="AE60" s="78"/>
      <c r="AF60" s="78"/>
      <c r="AG60" s="78"/>
      <c r="AH60" s="78"/>
      <c r="AI60" s="78"/>
      <c r="AJ60" s="78"/>
      <c r="AK60" s="78"/>
      <c r="AL60" s="78"/>
      <c r="AM60" s="78"/>
      <c r="AN60" s="78"/>
      <c r="AO60" s="78"/>
      <c r="AP60" s="78"/>
      <c r="AQ60" s="78"/>
      <c r="AR60" s="78"/>
      <c r="AS60" s="78"/>
      <c r="AT60" s="78"/>
      <c r="AU60" s="78"/>
      <c r="AV60" s="78"/>
      <c r="AW60" s="78"/>
      <c r="AX60" s="78"/>
      <c r="AY60" s="78"/>
      <c r="AZ60" s="78"/>
      <c r="BA60" s="78"/>
      <c r="BB60" s="78"/>
      <c r="BC60" s="78"/>
      <c r="BD60" s="78"/>
      <c r="BE60" s="78"/>
      <c r="BF60" s="78"/>
      <c r="BG60" s="78"/>
      <c r="BH60" s="78"/>
      <c r="BI60" s="78"/>
      <c r="BJ60" s="78"/>
      <c r="BK60" s="78"/>
      <c r="BL60" s="78"/>
      <c r="BM60" s="78"/>
      <c r="BN60" s="78"/>
    </row>
    <row r="61" spans="1:66">
      <c r="A61" s="78"/>
      <c r="B61" s="78"/>
      <c r="C61" s="78"/>
      <c r="D61" s="78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  <c r="AC61" s="78"/>
      <c r="AD61" s="78"/>
      <c r="AE61" s="78"/>
      <c r="AF61" s="78"/>
      <c r="AG61" s="78"/>
      <c r="AH61" s="78"/>
      <c r="AI61" s="78"/>
      <c r="AJ61" s="78"/>
      <c r="AK61" s="78"/>
      <c r="AL61" s="78"/>
      <c r="AM61" s="78"/>
      <c r="AN61" s="78"/>
      <c r="AO61" s="78"/>
      <c r="AP61" s="78"/>
      <c r="AQ61" s="78"/>
      <c r="AR61" s="78"/>
      <c r="AS61" s="78"/>
      <c r="AT61" s="78"/>
      <c r="AU61" s="78"/>
      <c r="AV61" s="78"/>
      <c r="AW61" s="78"/>
      <c r="AX61" s="78"/>
      <c r="AY61" s="78"/>
      <c r="AZ61" s="78"/>
      <c r="BA61" s="78"/>
      <c r="BB61" s="78"/>
      <c r="BC61" s="78"/>
      <c r="BD61" s="78"/>
      <c r="BE61" s="78"/>
      <c r="BF61" s="78"/>
      <c r="BG61" s="78"/>
      <c r="BH61" s="78"/>
      <c r="BI61" s="78"/>
      <c r="BJ61" s="78"/>
      <c r="BK61" s="78"/>
      <c r="BL61" s="78"/>
      <c r="BM61" s="78"/>
      <c r="BN61" s="78"/>
    </row>
    <row r="62" spans="1:66">
      <c r="A62" s="78"/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  <c r="AC62" s="78"/>
      <c r="AD62" s="78"/>
      <c r="AE62" s="78"/>
      <c r="AF62" s="78"/>
      <c r="AG62" s="78"/>
      <c r="AH62" s="78"/>
      <c r="AI62" s="78"/>
      <c r="AJ62" s="78"/>
      <c r="AK62" s="78"/>
      <c r="AL62" s="78"/>
      <c r="AM62" s="78"/>
      <c r="AN62" s="78"/>
      <c r="AO62" s="78"/>
      <c r="AP62" s="78"/>
      <c r="AQ62" s="78"/>
      <c r="AR62" s="78"/>
      <c r="AS62" s="78"/>
      <c r="AT62" s="78"/>
      <c r="AU62" s="78"/>
      <c r="AV62" s="78"/>
      <c r="AW62" s="78"/>
      <c r="AX62" s="78"/>
      <c r="AY62" s="78"/>
      <c r="AZ62" s="78"/>
      <c r="BA62" s="78"/>
      <c r="BB62" s="78"/>
      <c r="BC62" s="78"/>
      <c r="BD62" s="78"/>
      <c r="BE62" s="78"/>
      <c r="BF62" s="78"/>
      <c r="BG62" s="78"/>
      <c r="BH62" s="78"/>
      <c r="BI62" s="78"/>
      <c r="BJ62" s="78"/>
      <c r="BK62" s="78"/>
      <c r="BL62" s="78"/>
      <c r="BM62" s="78"/>
      <c r="BN62" s="78"/>
    </row>
    <row r="63" spans="1:66">
      <c r="A63" s="78"/>
      <c r="B63" s="7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  <c r="AC63" s="78"/>
      <c r="AD63" s="78"/>
      <c r="AE63" s="78"/>
      <c r="AF63" s="78"/>
      <c r="AG63" s="78"/>
      <c r="AH63" s="78"/>
      <c r="AI63" s="78"/>
      <c r="AJ63" s="78"/>
      <c r="AK63" s="78"/>
      <c r="AL63" s="78"/>
      <c r="AM63" s="78"/>
      <c r="AN63" s="78"/>
      <c r="AO63" s="78"/>
      <c r="AP63" s="78"/>
      <c r="AQ63" s="78"/>
      <c r="AR63" s="78"/>
      <c r="AS63" s="78"/>
      <c r="AT63" s="78"/>
      <c r="AU63" s="78"/>
      <c r="AV63" s="78"/>
      <c r="AW63" s="78"/>
      <c r="AX63" s="78"/>
      <c r="AY63" s="78"/>
      <c r="AZ63" s="78"/>
      <c r="BA63" s="78"/>
      <c r="BB63" s="78"/>
      <c r="BC63" s="78"/>
      <c r="BD63" s="78"/>
      <c r="BE63" s="78"/>
      <c r="BF63" s="78"/>
      <c r="BG63" s="78"/>
      <c r="BH63" s="78"/>
      <c r="BI63" s="78"/>
      <c r="BJ63" s="78"/>
      <c r="BK63" s="78"/>
      <c r="BL63" s="78"/>
      <c r="BM63" s="78"/>
      <c r="BN63" s="78"/>
    </row>
    <row r="64" spans="1:66">
      <c r="A64" s="78"/>
      <c r="B64" s="78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  <c r="AD64" s="78"/>
      <c r="AE64" s="78"/>
      <c r="AF64" s="78"/>
      <c r="AG64" s="78"/>
      <c r="AH64" s="78"/>
      <c r="AI64" s="78"/>
      <c r="AJ64" s="78"/>
      <c r="AK64" s="78"/>
      <c r="AL64" s="78"/>
      <c r="AM64" s="78"/>
      <c r="AN64" s="78"/>
      <c r="AO64" s="78"/>
      <c r="AP64" s="78"/>
      <c r="AQ64" s="78"/>
      <c r="AR64" s="78"/>
      <c r="AS64" s="78"/>
      <c r="AT64" s="78"/>
      <c r="AU64" s="78"/>
      <c r="AV64" s="78"/>
      <c r="AW64" s="78"/>
      <c r="AX64" s="78"/>
      <c r="AY64" s="78"/>
      <c r="AZ64" s="78"/>
      <c r="BA64" s="78"/>
      <c r="BB64" s="78"/>
      <c r="BC64" s="78"/>
      <c r="BD64" s="78"/>
      <c r="BE64" s="78"/>
      <c r="BF64" s="78"/>
      <c r="BG64" s="78"/>
      <c r="BH64" s="78"/>
      <c r="BI64" s="78"/>
      <c r="BJ64" s="78"/>
      <c r="BK64" s="78"/>
      <c r="BL64" s="78"/>
      <c r="BM64" s="78"/>
      <c r="BN64" s="78"/>
    </row>
    <row r="65" spans="1:66">
      <c r="A65" s="78"/>
      <c r="B65" s="78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  <c r="AB65" s="78"/>
      <c r="AC65" s="78"/>
      <c r="AD65" s="78"/>
      <c r="AE65" s="78"/>
      <c r="AF65" s="78"/>
      <c r="AG65" s="78"/>
      <c r="AH65" s="78"/>
      <c r="AI65" s="78"/>
      <c r="AJ65" s="78"/>
      <c r="AK65" s="78"/>
      <c r="AL65" s="78"/>
      <c r="AM65" s="78"/>
      <c r="AN65" s="78"/>
      <c r="AO65" s="78"/>
      <c r="AP65" s="78"/>
      <c r="AQ65" s="78"/>
      <c r="AR65" s="78"/>
      <c r="AS65" s="78"/>
      <c r="AT65" s="78"/>
      <c r="AU65" s="78"/>
      <c r="AV65" s="78"/>
      <c r="AW65" s="78"/>
      <c r="AX65" s="78"/>
      <c r="AY65" s="78"/>
      <c r="AZ65" s="78"/>
      <c r="BA65" s="78"/>
      <c r="BB65" s="78"/>
      <c r="BC65" s="78"/>
      <c r="BD65" s="78"/>
      <c r="BE65" s="78"/>
      <c r="BF65" s="78"/>
      <c r="BG65" s="78"/>
      <c r="BH65" s="78"/>
      <c r="BI65" s="78"/>
      <c r="BJ65" s="78"/>
      <c r="BK65" s="78"/>
      <c r="BL65" s="78"/>
      <c r="BM65" s="78"/>
      <c r="BN65" s="78"/>
    </row>
    <row r="66" spans="1:66">
      <c r="A66" s="78"/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  <c r="AC66" s="78"/>
      <c r="AD66" s="78"/>
      <c r="AE66" s="78"/>
      <c r="AF66" s="78"/>
      <c r="AG66" s="78"/>
      <c r="AH66" s="78"/>
      <c r="AI66" s="78"/>
      <c r="AJ66" s="78"/>
      <c r="AK66" s="78"/>
      <c r="AL66" s="78"/>
      <c r="AM66" s="78"/>
      <c r="AN66" s="78"/>
      <c r="AO66" s="78"/>
      <c r="AP66" s="78"/>
      <c r="AQ66" s="78"/>
      <c r="AR66" s="78"/>
      <c r="AS66" s="78"/>
      <c r="AT66" s="78"/>
      <c r="AU66" s="78"/>
      <c r="AV66" s="78"/>
      <c r="AW66" s="78"/>
      <c r="AX66" s="78"/>
      <c r="AY66" s="78"/>
      <c r="AZ66" s="78"/>
      <c r="BA66" s="78"/>
      <c r="BB66" s="78"/>
      <c r="BC66" s="78"/>
      <c r="BD66" s="78"/>
      <c r="BE66" s="78"/>
      <c r="BF66" s="78"/>
      <c r="BG66" s="78"/>
      <c r="BH66" s="78"/>
      <c r="BI66" s="78"/>
      <c r="BJ66" s="78"/>
      <c r="BK66" s="78"/>
      <c r="BL66" s="78"/>
      <c r="BM66" s="78"/>
      <c r="BN66" s="78"/>
    </row>
    <row r="67" spans="1:66">
      <c r="A67" s="78"/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  <c r="AC67" s="78"/>
      <c r="AD67" s="78"/>
      <c r="AE67" s="78"/>
      <c r="AF67" s="78"/>
      <c r="AG67" s="78"/>
      <c r="AH67" s="78"/>
      <c r="AI67" s="78"/>
      <c r="AJ67" s="78"/>
      <c r="AK67" s="78"/>
      <c r="AL67" s="78"/>
      <c r="AM67" s="78"/>
      <c r="AN67" s="78"/>
      <c r="AO67" s="78"/>
      <c r="AP67" s="78"/>
      <c r="AQ67" s="78"/>
      <c r="AR67" s="78"/>
      <c r="AS67" s="78"/>
      <c r="AT67" s="78"/>
      <c r="AU67" s="78"/>
      <c r="AV67" s="78"/>
      <c r="AW67" s="78"/>
      <c r="AX67" s="78"/>
      <c r="AY67" s="78"/>
      <c r="AZ67" s="78"/>
      <c r="BA67" s="78"/>
      <c r="BB67" s="78"/>
      <c r="BC67" s="78"/>
      <c r="BD67" s="78"/>
      <c r="BE67" s="78"/>
      <c r="BF67" s="78"/>
      <c r="BG67" s="78"/>
      <c r="BH67" s="78"/>
      <c r="BI67" s="78"/>
      <c r="BJ67" s="78"/>
      <c r="BK67" s="78"/>
      <c r="BL67" s="78"/>
      <c r="BM67" s="78"/>
      <c r="BN67" s="78"/>
    </row>
    <row r="68" spans="1:66">
      <c r="A68" s="78"/>
      <c r="B68" s="78"/>
      <c r="C68" s="78"/>
      <c r="D68" s="78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8"/>
      <c r="AD68" s="78"/>
      <c r="AE68" s="78"/>
      <c r="AF68" s="78"/>
      <c r="AG68" s="78"/>
      <c r="AH68" s="78"/>
      <c r="AI68" s="78"/>
      <c r="AJ68" s="78"/>
      <c r="AK68" s="78"/>
      <c r="AL68" s="78"/>
      <c r="AM68" s="78"/>
      <c r="AN68" s="78"/>
      <c r="AO68" s="78"/>
      <c r="AP68" s="78"/>
      <c r="AQ68" s="78"/>
      <c r="AR68" s="78"/>
      <c r="AS68" s="78"/>
      <c r="AT68" s="78"/>
      <c r="AU68" s="78"/>
      <c r="AV68" s="78"/>
      <c r="AW68" s="78"/>
      <c r="AX68" s="78"/>
      <c r="AY68" s="78"/>
      <c r="AZ68" s="78"/>
      <c r="BA68" s="78"/>
      <c r="BB68" s="78"/>
      <c r="BC68" s="78"/>
      <c r="BD68" s="78"/>
      <c r="BE68" s="78"/>
      <c r="BF68" s="78"/>
      <c r="BG68" s="78"/>
      <c r="BH68" s="78"/>
      <c r="BI68" s="78"/>
      <c r="BJ68" s="78"/>
      <c r="BK68" s="78"/>
      <c r="BL68" s="78"/>
      <c r="BM68" s="78"/>
      <c r="BN68" s="78"/>
    </row>
    <row r="69" spans="1:66">
      <c r="A69" s="78"/>
      <c r="B69" s="78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  <c r="AC69" s="78"/>
      <c r="AD69" s="78"/>
      <c r="AE69" s="78"/>
      <c r="AF69" s="78"/>
      <c r="AG69" s="78"/>
      <c r="AH69" s="78"/>
      <c r="AI69" s="78"/>
      <c r="AJ69" s="78"/>
      <c r="AK69" s="78"/>
      <c r="AL69" s="78"/>
      <c r="AM69" s="78"/>
      <c r="AN69" s="78"/>
      <c r="AO69" s="78"/>
      <c r="AP69" s="78"/>
      <c r="AQ69" s="78"/>
      <c r="AR69" s="78"/>
      <c r="AS69" s="78"/>
      <c r="AT69" s="78"/>
      <c r="AU69" s="78"/>
      <c r="AV69" s="78"/>
      <c r="AW69" s="78"/>
      <c r="AX69" s="78"/>
      <c r="AY69" s="78"/>
      <c r="AZ69" s="78"/>
      <c r="BA69" s="78"/>
      <c r="BB69" s="78"/>
      <c r="BC69" s="78"/>
      <c r="BD69" s="78"/>
      <c r="BE69" s="78"/>
      <c r="BF69" s="78"/>
      <c r="BG69" s="78"/>
      <c r="BH69" s="78"/>
      <c r="BI69" s="78"/>
      <c r="BJ69" s="78"/>
      <c r="BK69" s="78"/>
      <c r="BL69" s="78"/>
      <c r="BM69" s="78"/>
      <c r="BN69" s="78"/>
    </row>
    <row r="70" spans="1:66">
      <c r="A70" s="78"/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  <c r="AC70" s="78"/>
      <c r="AD70" s="78"/>
      <c r="AE70" s="78"/>
      <c r="AF70" s="78"/>
      <c r="AG70" s="78"/>
      <c r="AH70" s="78"/>
      <c r="AI70" s="78"/>
      <c r="AJ70" s="78"/>
      <c r="AK70" s="78"/>
      <c r="AL70" s="78"/>
      <c r="AM70" s="78"/>
      <c r="AN70" s="78"/>
      <c r="AO70" s="78"/>
      <c r="AP70" s="78"/>
      <c r="AQ70" s="78"/>
      <c r="AR70" s="78"/>
      <c r="AS70" s="78"/>
      <c r="AT70" s="78"/>
      <c r="AU70" s="78"/>
      <c r="AV70" s="78"/>
      <c r="AW70" s="78"/>
      <c r="AX70" s="78"/>
      <c r="AY70" s="78"/>
      <c r="AZ70" s="78"/>
      <c r="BA70" s="78"/>
      <c r="BB70" s="78"/>
      <c r="BC70" s="78"/>
      <c r="BD70" s="78"/>
      <c r="BE70" s="78"/>
      <c r="BF70" s="78"/>
      <c r="BG70" s="78"/>
      <c r="BH70" s="78"/>
      <c r="BI70" s="78"/>
      <c r="BJ70" s="78"/>
      <c r="BK70" s="78"/>
      <c r="BL70" s="78"/>
      <c r="BM70" s="78"/>
      <c r="BN70" s="78"/>
    </row>
    <row r="71" spans="1:66">
      <c r="A71" s="78"/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  <c r="AD71" s="78"/>
      <c r="AE71" s="78"/>
      <c r="AF71" s="78"/>
      <c r="AG71" s="78"/>
      <c r="AH71" s="78"/>
      <c r="AI71" s="78"/>
      <c r="AJ71" s="78"/>
      <c r="AK71" s="78"/>
      <c r="AL71" s="78"/>
      <c r="AM71" s="78"/>
      <c r="AN71" s="78"/>
      <c r="AO71" s="78"/>
      <c r="AP71" s="78"/>
      <c r="AQ71" s="78"/>
      <c r="AR71" s="78"/>
      <c r="AS71" s="78"/>
      <c r="AT71" s="78"/>
      <c r="AU71" s="78"/>
      <c r="AV71" s="78"/>
      <c r="AW71" s="78"/>
      <c r="AX71" s="78"/>
      <c r="AY71" s="78"/>
      <c r="AZ71" s="78"/>
      <c r="BA71" s="78"/>
      <c r="BB71" s="78"/>
      <c r="BC71" s="78"/>
      <c r="BD71" s="78"/>
      <c r="BE71" s="78"/>
      <c r="BF71" s="78"/>
      <c r="BG71" s="78"/>
      <c r="BH71" s="78"/>
      <c r="BI71" s="78"/>
      <c r="BJ71" s="78"/>
      <c r="BK71" s="78"/>
      <c r="BL71" s="78"/>
      <c r="BM71" s="78"/>
      <c r="BN71" s="78"/>
    </row>
    <row r="72" spans="1:66">
      <c r="A72" s="78"/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  <c r="AC72" s="78"/>
      <c r="AD72" s="78"/>
      <c r="AE72" s="78"/>
      <c r="AF72" s="78"/>
      <c r="AG72" s="78"/>
      <c r="AH72" s="78"/>
      <c r="AI72" s="78"/>
      <c r="AJ72" s="78"/>
      <c r="AK72" s="78"/>
      <c r="AL72" s="78"/>
      <c r="AM72" s="78"/>
      <c r="AN72" s="78"/>
      <c r="AO72" s="78"/>
      <c r="AP72" s="78"/>
      <c r="AQ72" s="78"/>
      <c r="AR72" s="78"/>
      <c r="AS72" s="78"/>
      <c r="AT72" s="78"/>
      <c r="AU72" s="78"/>
      <c r="AV72" s="78"/>
      <c r="AW72" s="78"/>
      <c r="AX72" s="78"/>
      <c r="AY72" s="78"/>
      <c r="AZ72" s="78"/>
      <c r="BA72" s="78"/>
      <c r="BB72" s="78"/>
      <c r="BC72" s="78"/>
      <c r="BD72" s="78"/>
      <c r="BE72" s="78"/>
      <c r="BF72" s="78"/>
      <c r="BG72" s="78"/>
      <c r="BH72" s="78"/>
      <c r="BI72" s="78"/>
      <c r="BJ72" s="78"/>
      <c r="BK72" s="78"/>
      <c r="BL72" s="78"/>
      <c r="BM72" s="78"/>
      <c r="BN72" s="78"/>
    </row>
    <row r="73" spans="1:66">
      <c r="A73" s="78"/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  <c r="AC73" s="78"/>
      <c r="AD73" s="78"/>
      <c r="AE73" s="78"/>
      <c r="AF73" s="78"/>
      <c r="AG73" s="78"/>
      <c r="AH73" s="78"/>
      <c r="AI73" s="78"/>
      <c r="AJ73" s="78"/>
      <c r="AK73" s="78"/>
      <c r="AL73" s="78"/>
      <c r="AM73" s="78"/>
      <c r="AN73" s="78"/>
      <c r="AO73" s="78"/>
      <c r="AP73" s="78"/>
      <c r="AQ73" s="78"/>
      <c r="AR73" s="78"/>
      <c r="AS73" s="78"/>
      <c r="AT73" s="78"/>
      <c r="AU73" s="78"/>
      <c r="AV73" s="78"/>
      <c r="AW73" s="78"/>
      <c r="AX73" s="78"/>
      <c r="AY73" s="78"/>
      <c r="AZ73" s="78"/>
      <c r="BA73" s="78"/>
      <c r="BB73" s="78"/>
      <c r="BC73" s="78"/>
      <c r="BD73" s="78"/>
      <c r="BE73" s="78"/>
      <c r="BF73" s="78"/>
      <c r="BG73" s="78"/>
      <c r="BH73" s="78"/>
      <c r="BI73" s="78"/>
      <c r="BJ73" s="78"/>
      <c r="BK73" s="78"/>
      <c r="BL73" s="78"/>
      <c r="BM73" s="78"/>
      <c r="BN73" s="78"/>
    </row>
    <row r="74" spans="1:66">
      <c r="A74" s="78"/>
      <c r="B74" s="78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  <c r="AC74" s="78"/>
      <c r="AD74" s="78"/>
      <c r="AE74" s="78"/>
      <c r="AF74" s="78"/>
      <c r="AG74" s="78"/>
      <c r="AH74" s="78"/>
      <c r="AI74" s="78"/>
      <c r="AJ74" s="78"/>
      <c r="AK74" s="78"/>
      <c r="AL74" s="78"/>
      <c r="AM74" s="78"/>
      <c r="AN74" s="78"/>
      <c r="AO74" s="78"/>
      <c r="AP74" s="78"/>
      <c r="AQ74" s="78"/>
      <c r="AR74" s="78"/>
      <c r="AS74" s="78"/>
      <c r="AT74" s="78"/>
      <c r="AU74" s="78"/>
      <c r="AV74" s="78"/>
      <c r="AW74" s="78"/>
      <c r="AX74" s="78"/>
      <c r="AY74" s="78"/>
      <c r="AZ74" s="78"/>
      <c r="BA74" s="78"/>
      <c r="BB74" s="78"/>
      <c r="BC74" s="78"/>
      <c r="BD74" s="78"/>
      <c r="BE74" s="78"/>
      <c r="BF74" s="78"/>
      <c r="BG74" s="78"/>
      <c r="BH74" s="78"/>
      <c r="BI74" s="78"/>
      <c r="BJ74" s="78"/>
      <c r="BK74" s="78"/>
      <c r="BL74" s="78"/>
      <c r="BM74" s="78"/>
      <c r="BN74" s="78"/>
    </row>
    <row r="75" spans="1:66">
      <c r="A75" s="78"/>
      <c r="B75" s="78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  <c r="AC75" s="78"/>
      <c r="AD75" s="78"/>
      <c r="AE75" s="78"/>
      <c r="AF75" s="78"/>
      <c r="AG75" s="78"/>
      <c r="AH75" s="78"/>
      <c r="AI75" s="78"/>
      <c r="AJ75" s="78"/>
      <c r="AK75" s="78"/>
      <c r="AL75" s="78"/>
      <c r="AM75" s="78"/>
      <c r="AN75" s="78"/>
      <c r="AO75" s="78"/>
      <c r="AP75" s="78"/>
      <c r="AQ75" s="78"/>
      <c r="AR75" s="78"/>
      <c r="AS75" s="78"/>
      <c r="AT75" s="78"/>
      <c r="AU75" s="78"/>
      <c r="AV75" s="78"/>
      <c r="AW75" s="78"/>
      <c r="AX75" s="78"/>
      <c r="AY75" s="78"/>
      <c r="AZ75" s="78"/>
      <c r="BA75" s="78"/>
      <c r="BB75" s="78"/>
      <c r="BC75" s="78"/>
      <c r="BD75" s="78"/>
      <c r="BE75" s="78"/>
      <c r="BF75" s="78"/>
      <c r="BG75" s="78"/>
      <c r="BH75" s="78"/>
      <c r="BI75" s="78"/>
      <c r="BJ75" s="78"/>
      <c r="BK75" s="78"/>
      <c r="BL75" s="78"/>
      <c r="BM75" s="78"/>
      <c r="BN75" s="78"/>
    </row>
    <row r="76" spans="1:66">
      <c r="A76" s="78"/>
      <c r="B76" s="78"/>
      <c r="C76" s="78"/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  <c r="AC76" s="78"/>
      <c r="AD76" s="78"/>
      <c r="AE76" s="78"/>
      <c r="AF76" s="78"/>
      <c r="AG76" s="78"/>
      <c r="AH76" s="78"/>
      <c r="AI76" s="78"/>
      <c r="AJ76" s="78"/>
      <c r="AK76" s="78"/>
      <c r="AL76" s="78"/>
      <c r="AM76" s="78"/>
      <c r="AN76" s="78"/>
      <c r="AO76" s="78"/>
      <c r="AP76" s="78"/>
      <c r="AQ76" s="78"/>
      <c r="AR76" s="78"/>
      <c r="AS76" s="78"/>
      <c r="AT76" s="78"/>
      <c r="AU76" s="78"/>
      <c r="AV76" s="78"/>
      <c r="AW76" s="78"/>
      <c r="AX76" s="78"/>
      <c r="AY76" s="78"/>
      <c r="AZ76" s="78"/>
      <c r="BA76" s="78"/>
      <c r="BB76" s="78"/>
      <c r="BC76" s="78"/>
      <c r="BD76" s="78"/>
      <c r="BE76" s="78"/>
      <c r="BF76" s="78"/>
      <c r="BG76" s="78"/>
      <c r="BH76" s="78"/>
      <c r="BI76" s="78"/>
      <c r="BJ76" s="78"/>
      <c r="BK76" s="78"/>
      <c r="BL76" s="78"/>
      <c r="BM76" s="78"/>
      <c r="BN76" s="78"/>
    </row>
    <row r="77" spans="1:66">
      <c r="A77" s="78"/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  <c r="AD77" s="78"/>
      <c r="AE77" s="78"/>
      <c r="AF77" s="78"/>
      <c r="AG77" s="78"/>
      <c r="AH77" s="78"/>
      <c r="AI77" s="78"/>
      <c r="AJ77" s="78"/>
      <c r="AK77" s="78"/>
      <c r="AL77" s="78"/>
      <c r="AM77" s="78"/>
      <c r="AN77" s="78"/>
      <c r="AO77" s="78"/>
      <c r="AP77" s="78"/>
      <c r="AQ77" s="78"/>
      <c r="AR77" s="78"/>
      <c r="AS77" s="78"/>
      <c r="AT77" s="78"/>
      <c r="AU77" s="78"/>
      <c r="AV77" s="78"/>
      <c r="AW77" s="78"/>
      <c r="AX77" s="78"/>
      <c r="AY77" s="78"/>
      <c r="AZ77" s="78"/>
      <c r="BA77" s="78"/>
      <c r="BB77" s="78"/>
      <c r="BC77" s="78"/>
      <c r="BD77" s="78"/>
      <c r="BE77" s="78"/>
      <c r="BF77" s="78"/>
      <c r="BG77" s="78"/>
      <c r="BH77" s="78"/>
      <c r="BI77" s="78"/>
      <c r="BJ77" s="78"/>
      <c r="BK77" s="78"/>
      <c r="BL77" s="78"/>
      <c r="BM77" s="78"/>
      <c r="BN77" s="78"/>
    </row>
    <row r="78" spans="1:66">
      <c r="A78" s="78"/>
      <c r="B78" s="78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  <c r="AC78" s="78"/>
      <c r="AD78" s="78"/>
      <c r="AE78" s="78"/>
      <c r="AF78" s="78"/>
      <c r="AG78" s="78"/>
      <c r="AH78" s="78"/>
      <c r="AI78" s="78"/>
      <c r="AJ78" s="78"/>
      <c r="AK78" s="78"/>
      <c r="AL78" s="78"/>
      <c r="AM78" s="78"/>
      <c r="AN78" s="78"/>
      <c r="AO78" s="78"/>
      <c r="AP78" s="78"/>
      <c r="AQ78" s="78"/>
      <c r="AR78" s="78"/>
      <c r="AS78" s="78"/>
      <c r="AT78" s="78"/>
      <c r="AU78" s="78"/>
      <c r="AV78" s="78"/>
      <c r="AW78" s="78"/>
      <c r="AX78" s="78"/>
      <c r="AY78" s="78"/>
      <c r="AZ78" s="78"/>
      <c r="BA78" s="78"/>
      <c r="BB78" s="78"/>
      <c r="BC78" s="78"/>
      <c r="BD78" s="78"/>
      <c r="BE78" s="78"/>
      <c r="BF78" s="78"/>
      <c r="BG78" s="78"/>
      <c r="BH78" s="78"/>
      <c r="BI78" s="78"/>
      <c r="BJ78" s="78"/>
      <c r="BK78" s="78"/>
      <c r="BL78" s="78"/>
      <c r="BM78" s="78"/>
      <c r="BN78" s="78"/>
    </row>
    <row r="79" spans="1:66">
      <c r="A79" s="78"/>
      <c r="B79" s="78"/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  <c r="AC79" s="78"/>
      <c r="AD79" s="78"/>
      <c r="AE79" s="78"/>
      <c r="AF79" s="78"/>
      <c r="AG79" s="78"/>
      <c r="AH79" s="78"/>
      <c r="AI79" s="78"/>
      <c r="AJ79" s="78"/>
      <c r="AK79" s="78"/>
      <c r="AL79" s="78"/>
      <c r="AM79" s="78"/>
      <c r="AN79" s="78"/>
      <c r="AO79" s="78"/>
      <c r="AP79" s="78"/>
      <c r="AQ79" s="78"/>
      <c r="AR79" s="78"/>
      <c r="AS79" s="78"/>
      <c r="AT79" s="78"/>
      <c r="AU79" s="78"/>
      <c r="AV79" s="78"/>
      <c r="AW79" s="78"/>
      <c r="AX79" s="78"/>
      <c r="AY79" s="78"/>
      <c r="AZ79" s="78"/>
      <c r="BA79" s="78"/>
      <c r="BB79" s="78"/>
      <c r="BC79" s="78"/>
      <c r="BD79" s="78"/>
      <c r="BE79" s="78"/>
      <c r="BF79" s="78"/>
      <c r="BG79" s="78"/>
      <c r="BH79" s="78"/>
      <c r="BI79" s="78"/>
      <c r="BJ79" s="78"/>
      <c r="BK79" s="78"/>
      <c r="BL79" s="78"/>
      <c r="BM79" s="78"/>
      <c r="BN79" s="78"/>
    </row>
    <row r="80" spans="1:66">
      <c r="A80" s="78"/>
      <c r="B80" s="78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  <c r="AC80" s="78"/>
      <c r="AD80" s="78"/>
      <c r="AE80" s="78"/>
      <c r="AF80" s="78"/>
      <c r="AG80" s="78"/>
      <c r="AH80" s="78"/>
      <c r="AI80" s="78"/>
      <c r="AJ80" s="78"/>
      <c r="AK80" s="78"/>
      <c r="AL80" s="78"/>
      <c r="AM80" s="78"/>
      <c r="AN80" s="78"/>
      <c r="AO80" s="78"/>
      <c r="AP80" s="78"/>
      <c r="AQ80" s="78"/>
      <c r="AR80" s="78"/>
      <c r="AS80" s="78"/>
      <c r="AT80" s="78"/>
      <c r="AU80" s="78"/>
      <c r="AV80" s="78"/>
      <c r="AW80" s="78"/>
      <c r="AX80" s="78"/>
      <c r="AY80" s="78"/>
      <c r="AZ80" s="78"/>
      <c r="BA80" s="78"/>
      <c r="BB80" s="78"/>
      <c r="BC80" s="78"/>
      <c r="BD80" s="78"/>
      <c r="BE80" s="78"/>
      <c r="BF80" s="78"/>
      <c r="BG80" s="78"/>
      <c r="BH80" s="78"/>
      <c r="BI80" s="78"/>
      <c r="BJ80" s="78"/>
      <c r="BK80" s="78"/>
      <c r="BL80" s="78"/>
      <c r="BM80" s="78"/>
      <c r="BN80" s="78"/>
    </row>
    <row r="81" spans="1:66">
      <c r="A81" s="78"/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U81" s="78"/>
      <c r="AV81" s="78"/>
      <c r="AW81" s="78"/>
      <c r="AX81" s="78"/>
      <c r="AY81" s="78"/>
      <c r="AZ81" s="78"/>
      <c r="BA81" s="78"/>
      <c r="BB81" s="78"/>
      <c r="BC81" s="78"/>
      <c r="BD81" s="78"/>
      <c r="BE81" s="78"/>
      <c r="BF81" s="78"/>
      <c r="BG81" s="78"/>
      <c r="BH81" s="78"/>
      <c r="BI81" s="78"/>
      <c r="BJ81" s="78"/>
      <c r="BK81" s="78"/>
      <c r="BL81" s="78"/>
      <c r="BM81" s="78"/>
      <c r="BN81" s="78"/>
    </row>
    <row r="82" spans="1:66">
      <c r="A82" s="78"/>
      <c r="B82" s="78"/>
      <c r="C82" s="78"/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  <c r="AC82" s="78"/>
      <c r="AD82" s="78"/>
      <c r="AE82" s="78"/>
      <c r="AF82" s="78"/>
      <c r="AG82" s="78"/>
      <c r="AH82" s="78"/>
      <c r="AI82" s="78"/>
      <c r="AJ82" s="78"/>
      <c r="AK82" s="78"/>
      <c r="AL82" s="78"/>
      <c r="AM82" s="78"/>
      <c r="AN82" s="78"/>
      <c r="AO82" s="78"/>
      <c r="AP82" s="78"/>
      <c r="AQ82" s="78"/>
      <c r="AR82" s="78"/>
      <c r="AS82" s="78"/>
      <c r="AT82" s="78"/>
      <c r="AU82" s="78"/>
      <c r="AV82" s="78"/>
      <c r="AW82" s="78"/>
      <c r="AX82" s="78"/>
      <c r="AY82" s="78"/>
      <c r="AZ82" s="78"/>
      <c r="BA82" s="78"/>
      <c r="BB82" s="78"/>
      <c r="BC82" s="78"/>
      <c r="BD82" s="78"/>
      <c r="BE82" s="78"/>
      <c r="BF82" s="78"/>
      <c r="BG82" s="78"/>
      <c r="BH82" s="78"/>
      <c r="BI82" s="78"/>
      <c r="BJ82" s="78"/>
      <c r="BK82" s="78"/>
      <c r="BL82" s="78"/>
      <c r="BM82" s="78"/>
      <c r="BN82" s="78"/>
    </row>
    <row r="83" spans="1:66">
      <c r="A83" s="78"/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  <c r="AD83" s="78"/>
      <c r="AE83" s="78"/>
      <c r="AF83" s="78"/>
      <c r="AG83" s="78"/>
      <c r="AH83" s="78"/>
      <c r="AI83" s="78"/>
      <c r="AJ83" s="78"/>
      <c r="AK83" s="78"/>
      <c r="AL83" s="78"/>
      <c r="AM83" s="78"/>
      <c r="AN83" s="78"/>
      <c r="AO83" s="78"/>
      <c r="AP83" s="78"/>
      <c r="AQ83" s="78"/>
      <c r="AR83" s="78"/>
      <c r="AS83" s="78"/>
      <c r="AT83" s="78"/>
      <c r="AU83" s="78"/>
      <c r="AV83" s="78"/>
      <c r="AW83" s="78"/>
      <c r="AX83" s="78"/>
      <c r="AY83" s="78"/>
      <c r="AZ83" s="78"/>
      <c r="BA83" s="78"/>
      <c r="BB83" s="78"/>
      <c r="BC83" s="78"/>
      <c r="BD83" s="78"/>
      <c r="BE83" s="78"/>
      <c r="BF83" s="78"/>
      <c r="BG83" s="78"/>
      <c r="BH83" s="78"/>
      <c r="BI83" s="78"/>
      <c r="BJ83" s="78"/>
      <c r="BK83" s="78"/>
      <c r="BL83" s="78"/>
      <c r="BM83" s="78"/>
      <c r="BN83" s="78"/>
    </row>
    <row r="84" spans="1:66">
      <c r="A84" s="78"/>
      <c r="B84" s="78"/>
      <c r="C84" s="78"/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  <c r="AC84" s="78"/>
      <c r="AD84" s="78"/>
      <c r="AE84" s="78"/>
      <c r="AF84" s="78"/>
      <c r="AG84" s="78"/>
      <c r="AH84" s="78"/>
      <c r="AI84" s="78"/>
      <c r="AJ84" s="78"/>
      <c r="AK84" s="78"/>
      <c r="AL84" s="78"/>
      <c r="AM84" s="78"/>
      <c r="AN84" s="78"/>
      <c r="AO84" s="78"/>
      <c r="AP84" s="78"/>
      <c r="AQ84" s="78"/>
      <c r="AR84" s="78"/>
      <c r="AS84" s="78"/>
      <c r="AT84" s="78"/>
      <c r="AU84" s="78"/>
      <c r="AV84" s="78"/>
      <c r="AW84" s="78"/>
      <c r="AX84" s="78"/>
      <c r="AY84" s="78"/>
      <c r="AZ84" s="78"/>
      <c r="BA84" s="78"/>
      <c r="BB84" s="78"/>
      <c r="BC84" s="78"/>
      <c r="BD84" s="78"/>
      <c r="BE84" s="78"/>
      <c r="BF84" s="78"/>
      <c r="BG84" s="78"/>
      <c r="BH84" s="78"/>
      <c r="BI84" s="78"/>
      <c r="BJ84" s="78"/>
      <c r="BK84" s="78"/>
      <c r="BL84" s="78"/>
      <c r="BM84" s="78"/>
      <c r="BN84" s="78"/>
    </row>
    <row r="85" spans="1:66">
      <c r="A85" s="78"/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8"/>
      <c r="AD85" s="78"/>
      <c r="AE85" s="78"/>
      <c r="AF85" s="78"/>
      <c r="AG85" s="78"/>
      <c r="AH85" s="78"/>
      <c r="AI85" s="78"/>
      <c r="AJ85" s="78"/>
      <c r="AK85" s="78"/>
      <c r="AL85" s="78"/>
      <c r="AM85" s="78"/>
      <c r="AN85" s="78"/>
      <c r="AO85" s="78"/>
      <c r="AP85" s="78"/>
      <c r="AQ85" s="78"/>
      <c r="AR85" s="78"/>
      <c r="AS85" s="78"/>
      <c r="AT85" s="78"/>
      <c r="AU85" s="78"/>
      <c r="AV85" s="78"/>
      <c r="AW85" s="78"/>
      <c r="AX85" s="78"/>
      <c r="AY85" s="78"/>
      <c r="AZ85" s="78"/>
      <c r="BA85" s="78"/>
      <c r="BB85" s="78"/>
      <c r="BC85" s="78"/>
      <c r="BD85" s="78"/>
      <c r="BE85" s="78"/>
      <c r="BF85" s="78"/>
      <c r="BG85" s="78"/>
      <c r="BH85" s="78"/>
      <c r="BI85" s="78"/>
      <c r="BJ85" s="78"/>
      <c r="BK85" s="78"/>
      <c r="BL85" s="78"/>
      <c r="BM85" s="78"/>
      <c r="BN85" s="78"/>
    </row>
    <row r="86" spans="1:66">
      <c r="A86" s="78"/>
      <c r="B86" s="78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  <c r="AC86" s="78"/>
      <c r="AD86" s="78"/>
      <c r="AE86" s="78"/>
      <c r="AF86" s="78"/>
      <c r="AG86" s="78"/>
      <c r="AH86" s="78"/>
      <c r="AI86" s="78"/>
      <c r="AJ86" s="78"/>
      <c r="AK86" s="78"/>
      <c r="AL86" s="78"/>
      <c r="AM86" s="78"/>
      <c r="AN86" s="78"/>
      <c r="AO86" s="78"/>
      <c r="AP86" s="78"/>
      <c r="AQ86" s="78"/>
      <c r="AR86" s="78"/>
      <c r="AS86" s="78"/>
      <c r="AT86" s="78"/>
      <c r="AU86" s="78"/>
      <c r="AV86" s="78"/>
      <c r="AW86" s="78"/>
      <c r="AX86" s="78"/>
      <c r="AY86" s="78"/>
      <c r="AZ86" s="78"/>
      <c r="BA86" s="78"/>
      <c r="BB86" s="78"/>
      <c r="BC86" s="78"/>
      <c r="BD86" s="78"/>
      <c r="BE86" s="78"/>
      <c r="BF86" s="78"/>
      <c r="BG86" s="78"/>
      <c r="BH86" s="78"/>
      <c r="BI86" s="78"/>
      <c r="BJ86" s="78"/>
      <c r="BK86" s="78"/>
      <c r="BL86" s="78"/>
      <c r="BM86" s="78"/>
      <c r="BN86" s="78"/>
    </row>
    <row r="87" spans="1:66">
      <c r="A87" s="78"/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  <c r="AC87" s="78"/>
      <c r="AD87" s="78"/>
      <c r="AE87" s="78"/>
      <c r="AF87" s="78"/>
      <c r="AG87" s="78"/>
      <c r="AH87" s="78"/>
      <c r="AI87" s="78"/>
      <c r="AJ87" s="78"/>
      <c r="AK87" s="78"/>
      <c r="AL87" s="78"/>
      <c r="AM87" s="78"/>
      <c r="AN87" s="78"/>
      <c r="AO87" s="78"/>
      <c r="AP87" s="78"/>
      <c r="AQ87" s="78"/>
      <c r="AR87" s="78"/>
      <c r="AS87" s="78"/>
      <c r="AT87" s="78"/>
      <c r="AU87" s="78"/>
      <c r="AV87" s="78"/>
      <c r="AW87" s="78"/>
      <c r="AX87" s="78"/>
      <c r="AY87" s="78"/>
      <c r="AZ87" s="78"/>
      <c r="BA87" s="78"/>
      <c r="BB87" s="78"/>
      <c r="BC87" s="78"/>
      <c r="BD87" s="78"/>
      <c r="BE87" s="78"/>
      <c r="BF87" s="78"/>
      <c r="BG87" s="78"/>
      <c r="BH87" s="78"/>
      <c r="BI87" s="78"/>
      <c r="BJ87" s="78"/>
      <c r="BK87" s="78"/>
      <c r="BL87" s="78"/>
      <c r="BM87" s="78"/>
      <c r="BN87" s="78"/>
    </row>
    <row r="88" spans="1:66">
      <c r="A88" s="78"/>
      <c r="B88" s="78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  <c r="AC88" s="78"/>
      <c r="AD88" s="78"/>
      <c r="AE88" s="78"/>
      <c r="AF88" s="78"/>
      <c r="AG88" s="78"/>
      <c r="AH88" s="78"/>
      <c r="AI88" s="78"/>
      <c r="AJ88" s="78"/>
      <c r="AK88" s="78"/>
      <c r="AL88" s="78"/>
      <c r="AM88" s="78"/>
      <c r="AN88" s="78"/>
      <c r="AO88" s="78"/>
      <c r="AP88" s="78"/>
      <c r="AQ88" s="78"/>
      <c r="AR88" s="78"/>
      <c r="AS88" s="78"/>
      <c r="AT88" s="78"/>
      <c r="AU88" s="78"/>
      <c r="AV88" s="78"/>
      <c r="AW88" s="78"/>
      <c r="AX88" s="78"/>
      <c r="AY88" s="78"/>
      <c r="AZ88" s="78"/>
      <c r="BA88" s="78"/>
      <c r="BB88" s="78"/>
      <c r="BC88" s="78"/>
      <c r="BD88" s="78"/>
      <c r="BE88" s="78"/>
      <c r="BF88" s="78"/>
      <c r="BG88" s="78"/>
      <c r="BH88" s="78"/>
      <c r="BI88" s="78"/>
      <c r="BJ88" s="78"/>
      <c r="BK88" s="78"/>
      <c r="BL88" s="78"/>
      <c r="BM88" s="78"/>
      <c r="BN88" s="78"/>
    </row>
    <row r="89" spans="1:66">
      <c r="A89" s="78"/>
      <c r="B89" s="78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  <c r="AC89" s="78"/>
      <c r="AD89" s="78"/>
      <c r="AE89" s="78"/>
      <c r="AF89" s="78"/>
      <c r="AG89" s="78"/>
      <c r="AH89" s="78"/>
      <c r="AI89" s="78"/>
      <c r="AJ89" s="78"/>
      <c r="AK89" s="78"/>
      <c r="AL89" s="78"/>
      <c r="AM89" s="78"/>
      <c r="AN89" s="78"/>
      <c r="AO89" s="78"/>
      <c r="AP89" s="78"/>
      <c r="AQ89" s="78"/>
      <c r="AR89" s="78"/>
      <c r="AS89" s="78"/>
      <c r="AT89" s="78"/>
      <c r="AU89" s="78"/>
      <c r="AV89" s="78"/>
      <c r="AW89" s="78"/>
      <c r="AX89" s="78"/>
      <c r="AY89" s="78"/>
      <c r="AZ89" s="78"/>
      <c r="BA89" s="78"/>
      <c r="BB89" s="78"/>
      <c r="BC89" s="78"/>
      <c r="BD89" s="78"/>
      <c r="BE89" s="78"/>
      <c r="BF89" s="78"/>
      <c r="BG89" s="78"/>
      <c r="BH89" s="78"/>
      <c r="BI89" s="78"/>
      <c r="BJ89" s="78"/>
      <c r="BK89" s="78"/>
      <c r="BL89" s="78"/>
      <c r="BM89" s="78"/>
      <c r="BN89" s="78"/>
    </row>
    <row r="90" spans="1:66">
      <c r="A90" s="78"/>
      <c r="B90" s="78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  <c r="AC90" s="78"/>
      <c r="AD90" s="78"/>
      <c r="AE90" s="78"/>
      <c r="AF90" s="78"/>
      <c r="AG90" s="78"/>
      <c r="AH90" s="78"/>
      <c r="AI90" s="78"/>
      <c r="AJ90" s="78"/>
      <c r="AK90" s="78"/>
      <c r="AL90" s="78"/>
      <c r="AM90" s="78"/>
      <c r="AN90" s="78"/>
      <c r="AO90" s="78"/>
      <c r="AP90" s="78"/>
      <c r="AQ90" s="78"/>
      <c r="AR90" s="78"/>
      <c r="AS90" s="78"/>
      <c r="AT90" s="78"/>
      <c r="AU90" s="78"/>
      <c r="AV90" s="78"/>
      <c r="AW90" s="78"/>
      <c r="AX90" s="78"/>
      <c r="AY90" s="78"/>
      <c r="AZ90" s="78"/>
      <c r="BA90" s="78"/>
      <c r="BB90" s="78"/>
      <c r="BC90" s="78"/>
      <c r="BD90" s="78"/>
      <c r="BE90" s="78"/>
      <c r="BF90" s="78"/>
      <c r="BG90" s="78"/>
      <c r="BH90" s="78"/>
      <c r="BI90" s="78"/>
      <c r="BJ90" s="78"/>
      <c r="BK90" s="78"/>
      <c r="BL90" s="78"/>
      <c r="BM90" s="78"/>
      <c r="BN90" s="78"/>
    </row>
    <row r="91" spans="1:66">
      <c r="A91" s="78"/>
      <c r="B91" s="78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  <c r="AC91" s="78"/>
      <c r="AD91" s="78"/>
      <c r="AE91" s="78"/>
      <c r="AF91" s="78"/>
      <c r="AG91" s="78"/>
      <c r="AH91" s="78"/>
      <c r="AI91" s="78"/>
      <c r="AJ91" s="78"/>
      <c r="AK91" s="78"/>
      <c r="AL91" s="78"/>
      <c r="AM91" s="78"/>
      <c r="AN91" s="78"/>
      <c r="AO91" s="78"/>
      <c r="AP91" s="78"/>
      <c r="AQ91" s="78"/>
      <c r="AR91" s="78"/>
      <c r="AS91" s="78"/>
      <c r="AT91" s="78"/>
      <c r="AU91" s="78"/>
      <c r="AV91" s="78"/>
      <c r="AW91" s="78"/>
      <c r="AX91" s="78"/>
      <c r="AY91" s="78"/>
      <c r="AZ91" s="78"/>
      <c r="BA91" s="78"/>
      <c r="BB91" s="78"/>
      <c r="BC91" s="78"/>
      <c r="BD91" s="78"/>
      <c r="BE91" s="78"/>
      <c r="BF91" s="78"/>
      <c r="BG91" s="78"/>
      <c r="BH91" s="78"/>
      <c r="BI91" s="78"/>
      <c r="BJ91" s="78"/>
      <c r="BK91" s="78"/>
      <c r="BL91" s="78"/>
      <c r="BM91" s="78"/>
      <c r="BN91" s="78"/>
    </row>
    <row r="92" spans="1:66">
      <c r="A92" s="78"/>
      <c r="B92" s="78"/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  <c r="AC92" s="78"/>
      <c r="AD92" s="78"/>
      <c r="AE92" s="78"/>
      <c r="AF92" s="78"/>
      <c r="AG92" s="78"/>
      <c r="AH92" s="78"/>
      <c r="AI92" s="78"/>
      <c r="AJ92" s="78"/>
      <c r="AK92" s="78"/>
      <c r="AL92" s="78"/>
      <c r="AM92" s="78"/>
      <c r="AN92" s="78"/>
      <c r="AO92" s="78"/>
      <c r="AP92" s="78"/>
      <c r="AQ92" s="78"/>
      <c r="AR92" s="78"/>
      <c r="AS92" s="78"/>
      <c r="AT92" s="78"/>
      <c r="AU92" s="78"/>
      <c r="AV92" s="78"/>
      <c r="AW92" s="78"/>
      <c r="AX92" s="78"/>
      <c r="AY92" s="78"/>
      <c r="AZ92" s="78"/>
      <c r="BA92" s="78"/>
      <c r="BB92" s="78"/>
      <c r="BC92" s="78"/>
      <c r="BD92" s="78"/>
      <c r="BE92" s="78"/>
      <c r="BF92" s="78"/>
      <c r="BG92" s="78"/>
      <c r="BH92" s="78"/>
      <c r="BI92" s="78"/>
      <c r="BJ92" s="78"/>
      <c r="BK92" s="78"/>
      <c r="BL92" s="78"/>
      <c r="BM92" s="78"/>
      <c r="BN92" s="78"/>
    </row>
    <row r="93" spans="1:66">
      <c r="A93" s="78"/>
      <c r="B93" s="7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8"/>
      <c r="AD93" s="78"/>
      <c r="AE93" s="78"/>
      <c r="AF93" s="78"/>
      <c r="AG93" s="78"/>
      <c r="AH93" s="78"/>
      <c r="AI93" s="78"/>
      <c r="AJ93" s="78"/>
      <c r="AK93" s="78"/>
      <c r="AL93" s="78"/>
      <c r="AM93" s="78"/>
      <c r="AN93" s="78"/>
      <c r="AO93" s="78"/>
      <c r="AP93" s="78"/>
      <c r="AQ93" s="78"/>
      <c r="AR93" s="78"/>
      <c r="AS93" s="78"/>
      <c r="AT93" s="78"/>
      <c r="AU93" s="78"/>
      <c r="AV93" s="78"/>
      <c r="AW93" s="78"/>
      <c r="AX93" s="78"/>
      <c r="AY93" s="78"/>
      <c r="AZ93" s="78"/>
      <c r="BA93" s="78"/>
      <c r="BB93" s="78"/>
      <c r="BC93" s="78"/>
      <c r="BD93" s="78"/>
      <c r="BE93" s="78"/>
      <c r="BF93" s="78"/>
      <c r="BG93" s="78"/>
      <c r="BH93" s="78"/>
      <c r="BI93" s="78"/>
      <c r="BJ93" s="78"/>
      <c r="BK93" s="78"/>
      <c r="BL93" s="78"/>
      <c r="BM93" s="78"/>
      <c r="BN93" s="78"/>
    </row>
    <row r="94" spans="1:66">
      <c r="A94" s="78"/>
      <c r="B94" s="78"/>
      <c r="C94" s="78"/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78"/>
      <c r="AD94" s="78"/>
      <c r="AE94" s="78"/>
      <c r="AF94" s="78"/>
      <c r="AG94" s="78"/>
      <c r="AH94" s="78"/>
      <c r="AI94" s="78"/>
      <c r="AJ94" s="78"/>
      <c r="AK94" s="78"/>
      <c r="AL94" s="78"/>
      <c r="AM94" s="78"/>
      <c r="AN94" s="78"/>
      <c r="AO94" s="78"/>
      <c r="AP94" s="78"/>
      <c r="AQ94" s="78"/>
      <c r="AR94" s="78"/>
      <c r="AS94" s="78"/>
      <c r="AT94" s="78"/>
      <c r="AU94" s="78"/>
      <c r="AV94" s="78"/>
      <c r="AW94" s="78"/>
      <c r="AX94" s="78"/>
      <c r="AY94" s="78"/>
      <c r="AZ94" s="78"/>
      <c r="BA94" s="78"/>
      <c r="BB94" s="78"/>
      <c r="BC94" s="78"/>
      <c r="BD94" s="78"/>
      <c r="BE94" s="78"/>
      <c r="BF94" s="78"/>
      <c r="BG94" s="78"/>
      <c r="BH94" s="78"/>
      <c r="BI94" s="78"/>
      <c r="BJ94" s="78"/>
      <c r="BK94" s="78"/>
      <c r="BL94" s="78"/>
      <c r="BM94" s="78"/>
      <c r="BN94" s="78"/>
    </row>
    <row r="95" spans="1:66">
      <c r="A95" s="78"/>
      <c r="B95" s="78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  <c r="AC95" s="78"/>
      <c r="AD95" s="78"/>
      <c r="AE95" s="78"/>
      <c r="AF95" s="78"/>
      <c r="AG95" s="78"/>
      <c r="AH95" s="78"/>
      <c r="AI95" s="78"/>
      <c r="AJ95" s="78"/>
      <c r="AK95" s="78"/>
      <c r="AL95" s="78"/>
      <c r="AM95" s="78"/>
      <c r="AN95" s="78"/>
      <c r="AO95" s="78"/>
      <c r="AP95" s="78"/>
      <c r="AQ95" s="78"/>
      <c r="AR95" s="78"/>
      <c r="AS95" s="78"/>
      <c r="AT95" s="78"/>
      <c r="AU95" s="78"/>
      <c r="AV95" s="78"/>
      <c r="AW95" s="78"/>
      <c r="AX95" s="78"/>
      <c r="AY95" s="78"/>
      <c r="AZ95" s="78"/>
      <c r="BA95" s="78"/>
      <c r="BB95" s="78"/>
      <c r="BC95" s="78"/>
      <c r="BD95" s="78"/>
      <c r="BE95" s="78"/>
      <c r="BF95" s="78"/>
      <c r="BG95" s="78"/>
      <c r="BH95" s="78"/>
      <c r="BI95" s="78"/>
      <c r="BJ95" s="78"/>
      <c r="BK95" s="78"/>
      <c r="BL95" s="78"/>
      <c r="BM95" s="78"/>
      <c r="BN95" s="78"/>
    </row>
    <row r="96" spans="1:66">
      <c r="A96" s="78"/>
      <c r="B96" s="78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78"/>
      <c r="AD96" s="78"/>
      <c r="AE96" s="78"/>
      <c r="AF96" s="78"/>
      <c r="AG96" s="78"/>
      <c r="AH96" s="78"/>
      <c r="AI96" s="78"/>
      <c r="AJ96" s="78"/>
      <c r="AK96" s="78"/>
      <c r="AL96" s="78"/>
      <c r="AM96" s="78"/>
      <c r="AN96" s="78"/>
      <c r="AO96" s="78"/>
      <c r="AP96" s="78"/>
      <c r="AQ96" s="78"/>
      <c r="AR96" s="78"/>
      <c r="AS96" s="78"/>
      <c r="AT96" s="78"/>
      <c r="AU96" s="78"/>
      <c r="AV96" s="78"/>
      <c r="AW96" s="78"/>
      <c r="AX96" s="78"/>
      <c r="AY96" s="78"/>
      <c r="AZ96" s="78"/>
      <c r="BA96" s="78"/>
      <c r="BB96" s="78"/>
      <c r="BC96" s="78"/>
      <c r="BD96" s="78"/>
      <c r="BE96" s="78"/>
      <c r="BF96" s="78"/>
      <c r="BG96" s="78"/>
      <c r="BH96" s="78"/>
      <c r="BI96" s="78"/>
      <c r="BJ96" s="78"/>
      <c r="BK96" s="78"/>
      <c r="BL96" s="78"/>
      <c r="BM96" s="78"/>
      <c r="BN96" s="78"/>
    </row>
    <row r="97" spans="1:66">
      <c r="A97" s="78"/>
      <c r="B97" s="78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  <c r="AC97" s="78"/>
      <c r="AD97" s="78"/>
      <c r="AE97" s="78"/>
      <c r="AF97" s="78"/>
      <c r="AG97" s="78"/>
      <c r="AH97" s="78"/>
      <c r="AI97" s="78"/>
      <c r="AJ97" s="78"/>
      <c r="AK97" s="78"/>
      <c r="AL97" s="78"/>
      <c r="AM97" s="78"/>
      <c r="AN97" s="78"/>
      <c r="AO97" s="78"/>
      <c r="AP97" s="78"/>
      <c r="AQ97" s="78"/>
      <c r="AR97" s="78"/>
      <c r="AS97" s="78"/>
      <c r="AT97" s="78"/>
      <c r="AU97" s="78"/>
      <c r="AV97" s="78"/>
      <c r="AW97" s="78"/>
      <c r="AX97" s="78"/>
      <c r="AY97" s="78"/>
      <c r="AZ97" s="78"/>
      <c r="BA97" s="78"/>
      <c r="BB97" s="78"/>
      <c r="BC97" s="78"/>
      <c r="BD97" s="78"/>
      <c r="BE97" s="78"/>
      <c r="BF97" s="78"/>
      <c r="BG97" s="78"/>
      <c r="BH97" s="78"/>
      <c r="BI97" s="78"/>
      <c r="BJ97" s="78"/>
      <c r="BK97" s="78"/>
      <c r="BL97" s="78"/>
      <c r="BM97" s="78"/>
      <c r="BN97" s="78"/>
    </row>
    <row r="98" spans="1:66">
      <c r="A98" s="78"/>
      <c r="B98" s="78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  <c r="AC98" s="78"/>
      <c r="AD98" s="78"/>
      <c r="AE98" s="78"/>
      <c r="AF98" s="78"/>
      <c r="AG98" s="78"/>
      <c r="AH98" s="78"/>
      <c r="AI98" s="78"/>
      <c r="AJ98" s="78"/>
      <c r="AK98" s="78"/>
      <c r="AL98" s="78"/>
      <c r="AM98" s="78"/>
      <c r="AN98" s="78"/>
      <c r="AO98" s="78"/>
      <c r="AP98" s="78"/>
      <c r="AQ98" s="78"/>
      <c r="AR98" s="78"/>
      <c r="AS98" s="78"/>
      <c r="AT98" s="78"/>
      <c r="AU98" s="78"/>
      <c r="AV98" s="78"/>
      <c r="AW98" s="78"/>
      <c r="AX98" s="78"/>
      <c r="AY98" s="78"/>
      <c r="AZ98" s="78"/>
      <c r="BA98" s="78"/>
      <c r="BB98" s="78"/>
      <c r="BC98" s="78"/>
      <c r="BD98" s="78"/>
      <c r="BE98" s="78"/>
      <c r="BF98" s="78"/>
      <c r="BG98" s="78"/>
      <c r="BH98" s="78"/>
      <c r="BI98" s="78"/>
      <c r="BJ98" s="78"/>
      <c r="BK98" s="78"/>
      <c r="BL98" s="78"/>
      <c r="BM98" s="78"/>
      <c r="BN98" s="78"/>
    </row>
    <row r="99" spans="1:66">
      <c r="A99" s="78"/>
      <c r="B99" s="78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  <c r="AC99" s="78"/>
      <c r="AD99" s="78"/>
      <c r="AE99" s="78"/>
      <c r="AF99" s="78"/>
      <c r="AG99" s="78"/>
      <c r="AH99" s="78"/>
      <c r="AI99" s="78"/>
      <c r="AJ99" s="78"/>
      <c r="AK99" s="78"/>
      <c r="AL99" s="78"/>
      <c r="AM99" s="78"/>
      <c r="AN99" s="78"/>
      <c r="AO99" s="78"/>
      <c r="AP99" s="78"/>
      <c r="AQ99" s="78"/>
      <c r="AR99" s="78"/>
      <c r="AS99" s="78"/>
      <c r="AT99" s="78"/>
      <c r="AU99" s="78"/>
      <c r="AV99" s="78"/>
      <c r="AW99" s="78"/>
      <c r="AX99" s="78"/>
      <c r="AY99" s="78"/>
      <c r="AZ99" s="78"/>
      <c r="BA99" s="78"/>
      <c r="BB99" s="78"/>
      <c r="BC99" s="78"/>
      <c r="BD99" s="78"/>
      <c r="BE99" s="78"/>
      <c r="BF99" s="78"/>
      <c r="BG99" s="78"/>
      <c r="BH99" s="78"/>
      <c r="BI99" s="78"/>
      <c r="BJ99" s="78"/>
      <c r="BK99" s="78"/>
      <c r="BL99" s="78"/>
      <c r="BM99" s="78"/>
      <c r="BN99" s="78"/>
    </row>
    <row r="100" spans="1:66">
      <c r="A100" s="78"/>
      <c r="B100" s="78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  <c r="AC100" s="78"/>
      <c r="AD100" s="78"/>
      <c r="AE100" s="78"/>
      <c r="AF100" s="78"/>
      <c r="AG100" s="78"/>
      <c r="AH100" s="78"/>
      <c r="AI100" s="78"/>
      <c r="AJ100" s="78"/>
      <c r="AK100" s="78"/>
      <c r="AL100" s="78"/>
      <c r="AM100" s="78"/>
      <c r="AN100" s="78"/>
      <c r="AO100" s="78"/>
      <c r="AP100" s="78"/>
      <c r="AQ100" s="78"/>
      <c r="AR100" s="78"/>
      <c r="AS100" s="78"/>
      <c r="AT100" s="78"/>
      <c r="AU100" s="78"/>
      <c r="AV100" s="78"/>
      <c r="AW100" s="78"/>
      <c r="AX100" s="78"/>
      <c r="AY100" s="78"/>
      <c r="AZ100" s="78"/>
      <c r="BA100" s="78"/>
      <c r="BB100" s="78"/>
      <c r="BC100" s="78"/>
      <c r="BD100" s="78"/>
      <c r="BE100" s="78"/>
      <c r="BF100" s="78"/>
      <c r="BG100" s="78"/>
      <c r="BH100" s="78"/>
      <c r="BI100" s="78"/>
      <c r="BJ100" s="78"/>
      <c r="BK100" s="78"/>
      <c r="BL100" s="78"/>
      <c r="BM100" s="78"/>
      <c r="BN100" s="78"/>
    </row>
    <row r="101" spans="1:66">
      <c r="A101" s="78"/>
      <c r="B101" s="78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  <c r="AC101" s="78"/>
      <c r="AD101" s="78"/>
      <c r="AE101" s="78"/>
      <c r="AF101" s="78"/>
      <c r="AG101" s="78"/>
      <c r="AH101" s="78"/>
      <c r="AI101" s="78"/>
      <c r="AJ101" s="78"/>
      <c r="AK101" s="78"/>
      <c r="AL101" s="78"/>
      <c r="AM101" s="78"/>
      <c r="AN101" s="78"/>
      <c r="AO101" s="78"/>
      <c r="AP101" s="78"/>
      <c r="AQ101" s="78"/>
      <c r="AR101" s="78"/>
      <c r="AS101" s="78"/>
      <c r="AT101" s="78"/>
      <c r="AU101" s="78"/>
      <c r="AV101" s="78"/>
      <c r="AW101" s="78"/>
      <c r="AX101" s="78"/>
      <c r="AY101" s="78"/>
      <c r="AZ101" s="78"/>
      <c r="BA101" s="78"/>
      <c r="BB101" s="78"/>
      <c r="BC101" s="78"/>
      <c r="BD101" s="78"/>
      <c r="BE101" s="78"/>
      <c r="BF101" s="78"/>
      <c r="BG101" s="78"/>
      <c r="BH101" s="78"/>
      <c r="BI101" s="78"/>
      <c r="BJ101" s="78"/>
      <c r="BK101" s="78"/>
      <c r="BL101" s="78"/>
      <c r="BM101" s="78"/>
      <c r="BN101" s="78"/>
    </row>
    <row r="102" spans="1:66">
      <c r="A102" s="78"/>
      <c r="B102" s="78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  <c r="AC102" s="78"/>
      <c r="AD102" s="78"/>
      <c r="AE102" s="78"/>
      <c r="AF102" s="78"/>
      <c r="AG102" s="78"/>
      <c r="AH102" s="78"/>
      <c r="AI102" s="78"/>
      <c r="AJ102" s="78"/>
      <c r="AK102" s="78"/>
      <c r="AL102" s="78"/>
      <c r="AM102" s="78"/>
      <c r="AN102" s="78"/>
      <c r="AO102" s="78"/>
      <c r="AP102" s="78"/>
      <c r="AQ102" s="78"/>
      <c r="AR102" s="78"/>
      <c r="AS102" s="78"/>
      <c r="AT102" s="78"/>
      <c r="AU102" s="78"/>
      <c r="AV102" s="78"/>
      <c r="AW102" s="78"/>
      <c r="AX102" s="78"/>
      <c r="AY102" s="78"/>
      <c r="AZ102" s="78"/>
      <c r="BA102" s="78"/>
      <c r="BB102" s="78"/>
      <c r="BC102" s="78"/>
      <c r="BD102" s="78"/>
      <c r="BE102" s="78"/>
      <c r="BF102" s="78"/>
      <c r="BG102" s="78"/>
      <c r="BH102" s="78"/>
      <c r="BI102" s="78"/>
      <c r="BJ102" s="78"/>
      <c r="BK102" s="78"/>
      <c r="BL102" s="78"/>
      <c r="BM102" s="78"/>
      <c r="BN102" s="78"/>
    </row>
    <row r="103" spans="1:66">
      <c r="A103" s="78"/>
      <c r="B103" s="78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  <c r="AC103" s="78"/>
      <c r="AD103" s="78"/>
      <c r="AE103" s="78"/>
      <c r="AF103" s="78"/>
      <c r="AG103" s="78"/>
      <c r="AH103" s="78"/>
      <c r="AI103" s="78"/>
      <c r="AJ103" s="78"/>
      <c r="AK103" s="78"/>
      <c r="AL103" s="78"/>
      <c r="AM103" s="78"/>
      <c r="AN103" s="78"/>
      <c r="AO103" s="78"/>
      <c r="AP103" s="78"/>
      <c r="AQ103" s="78"/>
      <c r="AR103" s="78"/>
      <c r="AS103" s="78"/>
      <c r="AT103" s="78"/>
      <c r="AU103" s="78"/>
      <c r="AV103" s="78"/>
      <c r="AW103" s="78"/>
      <c r="AX103" s="78"/>
      <c r="AY103" s="78"/>
      <c r="AZ103" s="78"/>
      <c r="BA103" s="78"/>
      <c r="BB103" s="78"/>
      <c r="BC103" s="78"/>
      <c r="BD103" s="78"/>
      <c r="BE103" s="78"/>
      <c r="BF103" s="78"/>
      <c r="BG103" s="78"/>
      <c r="BH103" s="78"/>
      <c r="BI103" s="78"/>
      <c r="BJ103" s="78"/>
      <c r="BK103" s="78"/>
      <c r="BL103" s="78"/>
      <c r="BM103" s="78"/>
      <c r="BN103" s="78"/>
    </row>
    <row r="104" spans="1:66">
      <c r="A104" s="78"/>
      <c r="B104" s="78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  <c r="AC104" s="78"/>
      <c r="AD104" s="78"/>
      <c r="AE104" s="78"/>
      <c r="AF104" s="78"/>
      <c r="AG104" s="78"/>
      <c r="AH104" s="78"/>
      <c r="AI104" s="78"/>
      <c r="AJ104" s="78"/>
      <c r="AK104" s="78"/>
      <c r="AL104" s="78"/>
      <c r="AM104" s="78"/>
      <c r="AN104" s="78"/>
      <c r="AO104" s="78"/>
      <c r="AP104" s="78"/>
      <c r="AQ104" s="78"/>
      <c r="AR104" s="78"/>
      <c r="AS104" s="78"/>
      <c r="AT104" s="78"/>
      <c r="AU104" s="78"/>
      <c r="AV104" s="78"/>
      <c r="AW104" s="78"/>
      <c r="AX104" s="78"/>
      <c r="AY104" s="78"/>
      <c r="AZ104" s="78"/>
      <c r="BA104" s="78"/>
      <c r="BB104" s="78"/>
      <c r="BC104" s="78"/>
      <c r="BD104" s="78"/>
      <c r="BE104" s="78"/>
      <c r="BF104" s="78"/>
      <c r="BG104" s="78"/>
      <c r="BH104" s="78"/>
      <c r="BI104" s="78"/>
      <c r="BJ104" s="78"/>
      <c r="BK104" s="78"/>
      <c r="BL104" s="78"/>
      <c r="BM104" s="78"/>
      <c r="BN104" s="78"/>
    </row>
    <row r="105" spans="1:66">
      <c r="A105" s="78"/>
      <c r="B105" s="78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  <c r="AC105" s="78"/>
      <c r="AD105" s="78"/>
      <c r="AE105" s="78"/>
      <c r="AF105" s="78"/>
      <c r="AG105" s="78"/>
      <c r="AH105" s="78"/>
      <c r="AI105" s="78"/>
      <c r="AJ105" s="78"/>
      <c r="AK105" s="78"/>
      <c r="AL105" s="78"/>
      <c r="AM105" s="78"/>
      <c r="AN105" s="78"/>
      <c r="AO105" s="78"/>
      <c r="AP105" s="78"/>
      <c r="AQ105" s="78"/>
      <c r="AR105" s="78"/>
      <c r="AS105" s="78"/>
      <c r="AT105" s="78"/>
      <c r="AU105" s="78"/>
      <c r="AV105" s="78"/>
      <c r="AW105" s="78"/>
      <c r="AX105" s="78"/>
      <c r="AY105" s="78"/>
      <c r="AZ105" s="78"/>
      <c r="BA105" s="78"/>
      <c r="BB105" s="78"/>
      <c r="BC105" s="78"/>
      <c r="BD105" s="78"/>
      <c r="BE105" s="78"/>
      <c r="BF105" s="78"/>
      <c r="BG105" s="78"/>
      <c r="BH105" s="78"/>
      <c r="BI105" s="78"/>
      <c r="BJ105" s="78"/>
      <c r="BK105" s="78"/>
      <c r="BL105" s="78"/>
      <c r="BM105" s="78"/>
      <c r="BN105" s="78"/>
    </row>
    <row r="106" spans="1:66">
      <c r="A106" s="78"/>
      <c r="B106" s="78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  <c r="AD106" s="78"/>
      <c r="AE106" s="78"/>
      <c r="AF106" s="78"/>
      <c r="AG106" s="78"/>
      <c r="AH106" s="78"/>
      <c r="AI106" s="78"/>
      <c r="AJ106" s="78"/>
      <c r="AK106" s="78"/>
      <c r="AL106" s="78"/>
      <c r="AM106" s="78"/>
      <c r="AN106" s="78"/>
      <c r="AO106" s="78"/>
      <c r="AP106" s="78"/>
      <c r="AQ106" s="78"/>
      <c r="AR106" s="78"/>
      <c r="AS106" s="78"/>
      <c r="AT106" s="78"/>
      <c r="AU106" s="78"/>
      <c r="AV106" s="78"/>
      <c r="AW106" s="78"/>
      <c r="AX106" s="78"/>
      <c r="AY106" s="78"/>
      <c r="AZ106" s="78"/>
      <c r="BA106" s="78"/>
      <c r="BB106" s="78"/>
      <c r="BC106" s="78"/>
      <c r="BD106" s="78"/>
      <c r="BE106" s="78"/>
      <c r="BF106" s="78"/>
      <c r="BG106" s="78"/>
      <c r="BH106" s="78"/>
      <c r="BI106" s="78"/>
      <c r="BJ106" s="78"/>
      <c r="BK106" s="78"/>
      <c r="BL106" s="78"/>
      <c r="BM106" s="78"/>
      <c r="BN106" s="78"/>
    </row>
    <row r="107" spans="1:66">
      <c r="A107" s="78"/>
      <c r="B107" s="78"/>
      <c r="C107" s="78"/>
      <c r="D107" s="78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  <c r="AC107" s="78"/>
      <c r="AD107" s="78"/>
      <c r="AE107" s="78"/>
      <c r="AF107" s="78"/>
      <c r="AG107" s="78"/>
      <c r="AH107" s="78"/>
      <c r="AI107" s="78"/>
      <c r="AJ107" s="78"/>
      <c r="AK107" s="78"/>
      <c r="AL107" s="78"/>
      <c r="AM107" s="78"/>
      <c r="AN107" s="78"/>
      <c r="AO107" s="78"/>
      <c r="AP107" s="78"/>
      <c r="AQ107" s="78"/>
      <c r="AR107" s="78"/>
      <c r="AS107" s="78"/>
      <c r="AT107" s="78"/>
      <c r="AU107" s="78"/>
      <c r="AV107" s="78"/>
      <c r="AW107" s="78"/>
      <c r="AX107" s="78"/>
      <c r="AY107" s="78"/>
      <c r="AZ107" s="78"/>
      <c r="BA107" s="78"/>
      <c r="BB107" s="78"/>
      <c r="BC107" s="78"/>
      <c r="BD107" s="78"/>
      <c r="BE107" s="78"/>
      <c r="BF107" s="78"/>
      <c r="BG107" s="78"/>
      <c r="BH107" s="78"/>
      <c r="BI107" s="78"/>
      <c r="BJ107" s="78"/>
      <c r="BK107" s="78"/>
      <c r="BL107" s="78"/>
      <c r="BM107" s="78"/>
      <c r="BN107" s="78"/>
    </row>
    <row r="108" spans="1:66">
      <c r="A108" s="78"/>
      <c r="B108" s="78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  <c r="AC108" s="78"/>
      <c r="AD108" s="78"/>
      <c r="AE108" s="78"/>
      <c r="AF108" s="78"/>
      <c r="AG108" s="78"/>
      <c r="AH108" s="78"/>
      <c r="AI108" s="78"/>
      <c r="AJ108" s="78"/>
      <c r="AK108" s="78"/>
      <c r="AL108" s="78"/>
      <c r="AM108" s="78"/>
      <c r="AN108" s="78"/>
      <c r="AO108" s="78"/>
      <c r="AP108" s="78"/>
      <c r="AQ108" s="78"/>
      <c r="AR108" s="78"/>
      <c r="AS108" s="78"/>
      <c r="AT108" s="78"/>
      <c r="AU108" s="78"/>
      <c r="AV108" s="78"/>
      <c r="AW108" s="78"/>
      <c r="AX108" s="78"/>
      <c r="AY108" s="78"/>
      <c r="AZ108" s="78"/>
      <c r="BA108" s="78"/>
      <c r="BB108" s="78"/>
      <c r="BC108" s="78"/>
      <c r="BD108" s="78"/>
      <c r="BE108" s="78"/>
      <c r="BF108" s="78"/>
      <c r="BG108" s="78"/>
      <c r="BH108" s="78"/>
      <c r="BI108" s="78"/>
      <c r="BJ108" s="78"/>
      <c r="BK108" s="78"/>
      <c r="BL108" s="78"/>
      <c r="BM108" s="78"/>
      <c r="BN108" s="78"/>
    </row>
    <row r="109" spans="1:66">
      <c r="A109" s="78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  <c r="AC109" s="78"/>
      <c r="AD109" s="78"/>
      <c r="AE109" s="78"/>
      <c r="AF109" s="78"/>
      <c r="AG109" s="78"/>
      <c r="AH109" s="78"/>
      <c r="AI109" s="78"/>
      <c r="AJ109" s="78"/>
      <c r="AK109" s="78"/>
      <c r="AL109" s="78"/>
      <c r="AM109" s="78"/>
      <c r="AN109" s="78"/>
      <c r="AO109" s="78"/>
      <c r="AP109" s="78"/>
      <c r="AQ109" s="78"/>
      <c r="AR109" s="78"/>
      <c r="AS109" s="78"/>
      <c r="AT109" s="78"/>
      <c r="AU109" s="78"/>
      <c r="AV109" s="78"/>
      <c r="AW109" s="78"/>
      <c r="AX109" s="78"/>
      <c r="AY109" s="78"/>
      <c r="AZ109" s="78"/>
      <c r="BA109" s="78"/>
      <c r="BB109" s="78"/>
      <c r="BC109" s="78"/>
      <c r="BD109" s="78"/>
      <c r="BE109" s="78"/>
      <c r="BF109" s="78"/>
      <c r="BG109" s="78"/>
      <c r="BH109" s="78"/>
      <c r="BI109" s="78"/>
      <c r="BJ109" s="78"/>
      <c r="BK109" s="78"/>
      <c r="BL109" s="78"/>
      <c r="BM109" s="78"/>
      <c r="BN109" s="78"/>
    </row>
    <row r="110" spans="1:66">
      <c r="A110" s="78"/>
      <c r="B110" s="78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  <c r="AC110" s="78"/>
      <c r="AD110" s="78"/>
      <c r="AE110" s="78"/>
      <c r="AF110" s="78"/>
      <c r="AG110" s="78"/>
      <c r="AH110" s="78"/>
      <c r="AI110" s="78"/>
      <c r="AJ110" s="78"/>
      <c r="AK110" s="78"/>
      <c r="AL110" s="78"/>
      <c r="AM110" s="78"/>
      <c r="AN110" s="78"/>
      <c r="AO110" s="78"/>
      <c r="AP110" s="78"/>
      <c r="AQ110" s="78"/>
      <c r="AR110" s="78"/>
      <c r="AS110" s="78"/>
      <c r="AT110" s="78"/>
      <c r="AU110" s="78"/>
      <c r="AV110" s="78"/>
      <c r="AW110" s="78"/>
      <c r="AX110" s="78"/>
      <c r="AY110" s="78"/>
      <c r="AZ110" s="78"/>
      <c r="BA110" s="78"/>
      <c r="BB110" s="78"/>
      <c r="BC110" s="78"/>
      <c r="BD110" s="78"/>
      <c r="BE110" s="78"/>
      <c r="BF110" s="78"/>
      <c r="BG110" s="78"/>
      <c r="BH110" s="78"/>
      <c r="BI110" s="78"/>
      <c r="BJ110" s="78"/>
      <c r="BK110" s="78"/>
      <c r="BL110" s="78"/>
      <c r="BM110" s="78"/>
      <c r="BN110" s="78"/>
    </row>
    <row r="111" spans="1:66">
      <c r="A111" s="78"/>
      <c r="B111" s="78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  <c r="AC111" s="78"/>
      <c r="AD111" s="78"/>
      <c r="AE111" s="78"/>
      <c r="AF111" s="78"/>
      <c r="AG111" s="78"/>
      <c r="AH111" s="78"/>
      <c r="AI111" s="78"/>
      <c r="AJ111" s="78"/>
      <c r="AK111" s="78"/>
      <c r="AL111" s="78"/>
      <c r="AM111" s="78"/>
      <c r="AN111" s="78"/>
      <c r="AO111" s="78"/>
      <c r="AP111" s="78"/>
      <c r="AQ111" s="78"/>
      <c r="AR111" s="78"/>
      <c r="AS111" s="78"/>
      <c r="AT111" s="78"/>
      <c r="AU111" s="78"/>
      <c r="AV111" s="78"/>
      <c r="AW111" s="78"/>
      <c r="AX111" s="78"/>
      <c r="AY111" s="78"/>
      <c r="AZ111" s="78"/>
      <c r="BA111" s="78"/>
      <c r="BB111" s="78"/>
      <c r="BC111" s="78"/>
      <c r="BD111" s="78"/>
      <c r="BE111" s="78"/>
      <c r="BF111" s="78"/>
      <c r="BG111" s="78"/>
      <c r="BH111" s="78"/>
      <c r="BI111" s="78"/>
      <c r="BJ111" s="78"/>
      <c r="BK111" s="78"/>
      <c r="BL111" s="78"/>
      <c r="BM111" s="78"/>
      <c r="BN111" s="78"/>
    </row>
    <row r="112" spans="1:66">
      <c r="A112" s="78"/>
      <c r="B112" s="78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  <c r="AC112" s="78"/>
      <c r="AD112" s="78"/>
      <c r="AE112" s="78"/>
      <c r="AF112" s="78"/>
      <c r="AG112" s="78"/>
      <c r="AH112" s="78"/>
      <c r="AI112" s="78"/>
      <c r="AJ112" s="78"/>
      <c r="AK112" s="78"/>
      <c r="AL112" s="78"/>
      <c r="AM112" s="78"/>
      <c r="AN112" s="78"/>
      <c r="AO112" s="78"/>
      <c r="AP112" s="78"/>
      <c r="AQ112" s="78"/>
      <c r="AR112" s="78"/>
      <c r="AS112" s="78"/>
      <c r="AT112" s="78"/>
      <c r="AU112" s="78"/>
      <c r="AV112" s="78"/>
      <c r="AW112" s="78"/>
      <c r="AX112" s="78"/>
      <c r="AY112" s="78"/>
      <c r="AZ112" s="78"/>
      <c r="BA112" s="78"/>
      <c r="BB112" s="78"/>
      <c r="BC112" s="78"/>
      <c r="BD112" s="78"/>
      <c r="BE112" s="78"/>
      <c r="BF112" s="78"/>
      <c r="BG112" s="78"/>
      <c r="BH112" s="78"/>
      <c r="BI112" s="78"/>
      <c r="BJ112" s="78"/>
      <c r="BK112" s="78"/>
      <c r="BL112" s="78"/>
      <c r="BM112" s="78"/>
      <c r="BN112" s="78"/>
    </row>
    <row r="113" spans="1:66">
      <c r="A113" s="78"/>
      <c r="B113" s="78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  <c r="AC113" s="78"/>
      <c r="AD113" s="78"/>
      <c r="AE113" s="78"/>
      <c r="AF113" s="78"/>
      <c r="AG113" s="78"/>
      <c r="AH113" s="78"/>
      <c r="AI113" s="78"/>
      <c r="AJ113" s="78"/>
      <c r="AK113" s="78"/>
      <c r="AL113" s="78"/>
      <c r="AM113" s="78"/>
      <c r="AN113" s="78"/>
      <c r="AO113" s="78"/>
      <c r="AP113" s="78"/>
      <c r="AQ113" s="78"/>
      <c r="AR113" s="78"/>
      <c r="AS113" s="78"/>
      <c r="AT113" s="78"/>
      <c r="AU113" s="78"/>
      <c r="AV113" s="78"/>
      <c r="AW113" s="78"/>
      <c r="AX113" s="78"/>
      <c r="AY113" s="78"/>
      <c r="AZ113" s="78"/>
      <c r="BA113" s="78"/>
      <c r="BB113" s="78"/>
      <c r="BC113" s="78"/>
      <c r="BD113" s="78"/>
      <c r="BE113" s="78"/>
      <c r="BF113" s="78"/>
      <c r="BG113" s="78"/>
      <c r="BH113" s="78"/>
      <c r="BI113" s="78"/>
      <c r="BJ113" s="78"/>
      <c r="BK113" s="78"/>
      <c r="BL113" s="78"/>
      <c r="BM113" s="78"/>
      <c r="BN113" s="78"/>
    </row>
    <row r="114" spans="1:66">
      <c r="A114" s="78"/>
      <c r="B114" s="78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  <c r="AC114" s="78"/>
      <c r="AD114" s="78"/>
      <c r="AE114" s="78"/>
      <c r="AF114" s="78"/>
      <c r="AG114" s="78"/>
      <c r="AH114" s="78"/>
      <c r="AI114" s="78"/>
      <c r="AJ114" s="78"/>
      <c r="AK114" s="78"/>
      <c r="AL114" s="78"/>
      <c r="AM114" s="78"/>
      <c r="AN114" s="78"/>
      <c r="AO114" s="78"/>
      <c r="AP114" s="78"/>
      <c r="AQ114" s="78"/>
      <c r="AR114" s="78"/>
      <c r="AS114" s="78"/>
      <c r="AT114" s="78"/>
      <c r="AU114" s="78"/>
      <c r="AV114" s="78"/>
      <c r="AW114" s="78"/>
      <c r="AX114" s="78"/>
      <c r="AY114" s="78"/>
      <c r="AZ114" s="78"/>
      <c r="BA114" s="78"/>
      <c r="BB114" s="78"/>
      <c r="BC114" s="78"/>
      <c r="BD114" s="78"/>
      <c r="BE114" s="78"/>
      <c r="BF114" s="78"/>
      <c r="BG114" s="78"/>
      <c r="BH114" s="78"/>
      <c r="BI114" s="78"/>
      <c r="BJ114" s="78"/>
      <c r="BK114" s="78"/>
      <c r="BL114" s="78"/>
      <c r="BM114" s="78"/>
      <c r="BN114" s="78"/>
    </row>
    <row r="115" spans="1:66">
      <c r="A115" s="78"/>
      <c r="B115" s="78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  <c r="AC115" s="78"/>
      <c r="AD115" s="78"/>
      <c r="AE115" s="78"/>
      <c r="AF115" s="78"/>
      <c r="AG115" s="78"/>
      <c r="AH115" s="78"/>
      <c r="AI115" s="78"/>
      <c r="AJ115" s="78"/>
      <c r="AK115" s="78"/>
      <c r="AL115" s="78"/>
      <c r="AM115" s="78"/>
      <c r="AN115" s="78"/>
      <c r="AO115" s="78"/>
      <c r="AP115" s="78"/>
      <c r="AQ115" s="78"/>
      <c r="AR115" s="78"/>
      <c r="AS115" s="78"/>
      <c r="AT115" s="78"/>
      <c r="AU115" s="78"/>
      <c r="AV115" s="78"/>
      <c r="AW115" s="78"/>
      <c r="AX115" s="78"/>
      <c r="AY115" s="78"/>
      <c r="AZ115" s="78"/>
      <c r="BA115" s="78"/>
      <c r="BB115" s="78"/>
      <c r="BC115" s="78"/>
      <c r="BD115" s="78"/>
      <c r="BE115" s="78"/>
      <c r="BF115" s="78"/>
      <c r="BG115" s="78"/>
      <c r="BH115" s="78"/>
      <c r="BI115" s="78"/>
      <c r="BJ115" s="78"/>
      <c r="BK115" s="78"/>
      <c r="BL115" s="78"/>
      <c r="BM115" s="78"/>
      <c r="BN115" s="78"/>
    </row>
    <row r="116" spans="1:66">
      <c r="A116" s="78"/>
      <c r="B116" s="78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  <c r="AC116" s="78"/>
      <c r="AD116" s="78"/>
      <c r="AE116" s="78"/>
      <c r="AF116" s="78"/>
      <c r="AG116" s="78"/>
      <c r="AH116" s="78"/>
      <c r="AI116" s="78"/>
      <c r="AJ116" s="78"/>
      <c r="AK116" s="78"/>
      <c r="AL116" s="78"/>
      <c r="AM116" s="78"/>
      <c r="AN116" s="78"/>
      <c r="AO116" s="78"/>
      <c r="AP116" s="78"/>
      <c r="AQ116" s="78"/>
      <c r="AR116" s="78"/>
      <c r="AS116" s="78"/>
      <c r="AT116" s="78"/>
      <c r="AU116" s="78"/>
      <c r="AV116" s="78"/>
      <c r="AW116" s="78"/>
      <c r="AX116" s="78"/>
      <c r="AY116" s="78"/>
      <c r="AZ116" s="78"/>
      <c r="BA116" s="78"/>
      <c r="BB116" s="78"/>
      <c r="BC116" s="78"/>
      <c r="BD116" s="78"/>
      <c r="BE116" s="78"/>
      <c r="BF116" s="78"/>
      <c r="BG116" s="78"/>
      <c r="BH116" s="78"/>
      <c r="BI116" s="78"/>
      <c r="BJ116" s="78"/>
      <c r="BK116" s="78"/>
      <c r="BL116" s="78"/>
      <c r="BM116" s="78"/>
      <c r="BN116" s="78"/>
    </row>
    <row r="117" spans="1:66">
      <c r="A117" s="78"/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  <c r="AC117" s="78"/>
      <c r="AD117" s="78"/>
      <c r="AE117" s="78"/>
      <c r="AF117" s="78"/>
      <c r="AG117" s="78"/>
      <c r="AH117" s="78"/>
      <c r="AI117" s="78"/>
      <c r="AJ117" s="78"/>
      <c r="AK117" s="78"/>
      <c r="AL117" s="78"/>
      <c r="AM117" s="78"/>
      <c r="AN117" s="78"/>
      <c r="AO117" s="78"/>
      <c r="AP117" s="78"/>
      <c r="AQ117" s="78"/>
      <c r="AR117" s="78"/>
      <c r="AS117" s="78"/>
      <c r="AT117" s="78"/>
      <c r="AU117" s="78"/>
      <c r="AV117" s="78"/>
      <c r="AW117" s="78"/>
      <c r="AX117" s="78"/>
      <c r="AY117" s="78"/>
      <c r="AZ117" s="78"/>
      <c r="BA117" s="78"/>
      <c r="BB117" s="78"/>
      <c r="BC117" s="78"/>
      <c r="BD117" s="78"/>
      <c r="BE117" s="78"/>
      <c r="BF117" s="78"/>
      <c r="BG117" s="78"/>
      <c r="BH117" s="78"/>
      <c r="BI117" s="78"/>
      <c r="BJ117" s="78"/>
      <c r="BK117" s="78"/>
      <c r="BL117" s="78"/>
      <c r="BM117" s="78"/>
      <c r="BN117" s="78"/>
    </row>
    <row r="118" spans="1:66">
      <c r="A118" s="78"/>
      <c r="B118" s="78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  <c r="AC118" s="78"/>
      <c r="AD118" s="78"/>
      <c r="AE118" s="78"/>
      <c r="AF118" s="78"/>
      <c r="AG118" s="78"/>
      <c r="AH118" s="78"/>
      <c r="AI118" s="78"/>
      <c r="AJ118" s="78"/>
      <c r="AK118" s="78"/>
      <c r="AL118" s="78"/>
      <c r="AM118" s="78"/>
      <c r="AN118" s="78"/>
      <c r="AO118" s="78"/>
      <c r="AP118" s="78"/>
      <c r="AQ118" s="78"/>
      <c r="AR118" s="78"/>
      <c r="AS118" s="78"/>
      <c r="AT118" s="78"/>
      <c r="AU118" s="78"/>
      <c r="AV118" s="78"/>
      <c r="AW118" s="78"/>
      <c r="AX118" s="78"/>
      <c r="AY118" s="78"/>
      <c r="AZ118" s="78"/>
      <c r="BA118" s="78"/>
      <c r="BB118" s="78"/>
      <c r="BC118" s="78"/>
      <c r="BD118" s="78"/>
      <c r="BE118" s="78"/>
      <c r="BF118" s="78"/>
      <c r="BG118" s="78"/>
      <c r="BH118" s="78"/>
      <c r="BI118" s="78"/>
      <c r="BJ118" s="78"/>
      <c r="BK118" s="78"/>
      <c r="BL118" s="78"/>
      <c r="BM118" s="78"/>
      <c r="BN118" s="78"/>
    </row>
    <row r="119" spans="1:66">
      <c r="A119" s="78"/>
      <c r="B119" s="78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  <c r="AC119" s="78"/>
      <c r="AD119" s="78"/>
      <c r="AE119" s="78"/>
      <c r="AF119" s="78"/>
      <c r="AG119" s="78"/>
      <c r="AH119" s="78"/>
      <c r="AI119" s="78"/>
      <c r="AJ119" s="78"/>
      <c r="AK119" s="78"/>
      <c r="AL119" s="78"/>
      <c r="AM119" s="78"/>
      <c r="AN119" s="78"/>
      <c r="AO119" s="78"/>
      <c r="AP119" s="78"/>
      <c r="AQ119" s="78"/>
      <c r="AR119" s="78"/>
      <c r="AS119" s="78"/>
      <c r="AT119" s="78"/>
      <c r="AU119" s="78"/>
      <c r="AV119" s="78"/>
      <c r="AW119" s="78"/>
      <c r="AX119" s="78"/>
      <c r="AY119" s="78"/>
      <c r="AZ119" s="78"/>
      <c r="BA119" s="78"/>
      <c r="BB119" s="78"/>
      <c r="BC119" s="78"/>
      <c r="BD119" s="78"/>
      <c r="BE119" s="78"/>
      <c r="BF119" s="78"/>
      <c r="BG119" s="78"/>
      <c r="BH119" s="78"/>
      <c r="BI119" s="78"/>
      <c r="BJ119" s="78"/>
      <c r="BK119" s="78"/>
      <c r="BL119" s="78"/>
      <c r="BM119" s="78"/>
      <c r="BN119" s="78"/>
    </row>
    <row r="120" spans="1:66">
      <c r="A120" s="78"/>
      <c r="B120" s="78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  <c r="AC120" s="78"/>
      <c r="AD120" s="78"/>
      <c r="AE120" s="78"/>
      <c r="AF120" s="78"/>
      <c r="AG120" s="78"/>
      <c r="AH120" s="78"/>
      <c r="AI120" s="78"/>
      <c r="AJ120" s="78"/>
      <c r="AK120" s="78"/>
      <c r="AL120" s="78"/>
      <c r="AM120" s="78"/>
      <c r="AN120" s="78"/>
      <c r="AO120" s="78"/>
      <c r="AP120" s="78"/>
      <c r="AQ120" s="78"/>
      <c r="AR120" s="78"/>
      <c r="AS120" s="78"/>
      <c r="AT120" s="78"/>
      <c r="AU120" s="78"/>
      <c r="AV120" s="78"/>
      <c r="AW120" s="78"/>
      <c r="AX120" s="78"/>
      <c r="AY120" s="78"/>
      <c r="AZ120" s="78"/>
      <c r="BA120" s="78"/>
      <c r="BB120" s="78"/>
      <c r="BC120" s="78"/>
      <c r="BD120" s="78"/>
      <c r="BE120" s="78"/>
      <c r="BF120" s="78"/>
      <c r="BG120" s="78"/>
      <c r="BH120" s="78"/>
      <c r="BI120" s="78"/>
      <c r="BJ120" s="78"/>
      <c r="BK120" s="78"/>
      <c r="BL120" s="78"/>
      <c r="BM120" s="78"/>
      <c r="BN120" s="78"/>
    </row>
    <row r="121" spans="1:66">
      <c r="A121" s="78"/>
      <c r="B121" s="78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  <c r="AC121" s="78"/>
      <c r="AD121" s="78"/>
      <c r="AE121" s="78"/>
      <c r="AF121" s="78"/>
      <c r="AG121" s="78"/>
      <c r="AH121" s="78"/>
      <c r="AI121" s="78"/>
      <c r="AJ121" s="78"/>
      <c r="AK121" s="78"/>
      <c r="AL121" s="78"/>
      <c r="AM121" s="78"/>
      <c r="AN121" s="78"/>
      <c r="AO121" s="78"/>
      <c r="AP121" s="78"/>
      <c r="AQ121" s="78"/>
      <c r="AR121" s="78"/>
      <c r="AS121" s="78"/>
      <c r="AT121" s="78"/>
      <c r="AU121" s="78"/>
      <c r="AV121" s="78"/>
      <c r="AW121" s="78"/>
      <c r="AX121" s="78"/>
      <c r="AY121" s="78"/>
      <c r="AZ121" s="78"/>
      <c r="BA121" s="78"/>
      <c r="BB121" s="78"/>
      <c r="BC121" s="78"/>
      <c r="BD121" s="78"/>
      <c r="BE121" s="78"/>
      <c r="BF121" s="78"/>
      <c r="BG121" s="78"/>
      <c r="BH121" s="78"/>
      <c r="BI121" s="78"/>
      <c r="BJ121" s="78"/>
      <c r="BK121" s="78"/>
      <c r="BL121" s="78"/>
      <c r="BM121" s="78"/>
      <c r="BN121" s="78"/>
    </row>
    <row r="122" spans="1:66">
      <c r="A122" s="78"/>
      <c r="B122" s="78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  <c r="AC122" s="78"/>
      <c r="AD122" s="78"/>
      <c r="AE122" s="78"/>
      <c r="AF122" s="78"/>
      <c r="AG122" s="78"/>
      <c r="AH122" s="78"/>
      <c r="AI122" s="78"/>
      <c r="AJ122" s="78"/>
      <c r="AK122" s="78"/>
      <c r="AL122" s="78"/>
      <c r="AM122" s="78"/>
      <c r="AN122" s="78"/>
      <c r="AO122" s="78"/>
      <c r="AP122" s="78"/>
      <c r="AQ122" s="78"/>
      <c r="AR122" s="78"/>
      <c r="AS122" s="78"/>
      <c r="AT122" s="78"/>
      <c r="AU122" s="78"/>
      <c r="AV122" s="78"/>
      <c r="AW122" s="78"/>
      <c r="AX122" s="78"/>
      <c r="AY122" s="78"/>
      <c r="AZ122" s="78"/>
      <c r="BA122" s="78"/>
      <c r="BB122" s="78"/>
      <c r="BC122" s="78"/>
      <c r="BD122" s="78"/>
      <c r="BE122" s="78"/>
      <c r="BF122" s="78"/>
      <c r="BG122" s="78"/>
      <c r="BH122" s="78"/>
      <c r="BI122" s="78"/>
      <c r="BJ122" s="78"/>
      <c r="BK122" s="78"/>
      <c r="BL122" s="78"/>
      <c r="BM122" s="78"/>
      <c r="BN122" s="78"/>
    </row>
    <row r="123" spans="1:66">
      <c r="A123" s="78"/>
      <c r="B123" s="78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  <c r="AC123" s="78"/>
      <c r="AD123" s="78"/>
      <c r="AE123" s="78"/>
      <c r="AF123" s="78"/>
      <c r="AG123" s="78"/>
      <c r="AH123" s="78"/>
      <c r="AI123" s="78"/>
      <c r="AJ123" s="78"/>
      <c r="AK123" s="78"/>
      <c r="AL123" s="78"/>
      <c r="AM123" s="78"/>
      <c r="AN123" s="78"/>
      <c r="AO123" s="78"/>
      <c r="AP123" s="78"/>
      <c r="AQ123" s="78"/>
      <c r="AR123" s="78"/>
      <c r="AS123" s="78"/>
      <c r="AT123" s="78"/>
      <c r="AU123" s="78"/>
      <c r="AV123" s="78"/>
      <c r="AW123" s="78"/>
      <c r="AX123" s="78"/>
      <c r="AY123" s="78"/>
      <c r="AZ123" s="78"/>
      <c r="BA123" s="78"/>
      <c r="BB123" s="78"/>
      <c r="BC123" s="78"/>
      <c r="BD123" s="78"/>
      <c r="BE123" s="78"/>
      <c r="BF123" s="78"/>
      <c r="BG123" s="78"/>
      <c r="BH123" s="78"/>
      <c r="BI123" s="78"/>
      <c r="BJ123" s="78"/>
      <c r="BK123" s="78"/>
      <c r="BL123" s="78"/>
      <c r="BM123" s="78"/>
      <c r="BN123" s="78"/>
    </row>
    <row r="124" spans="1:66">
      <c r="A124" s="78"/>
      <c r="B124" s="78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  <c r="AC124" s="78"/>
      <c r="AD124" s="78"/>
      <c r="AE124" s="78"/>
      <c r="AF124" s="78"/>
      <c r="AG124" s="78"/>
      <c r="AH124" s="78"/>
      <c r="AI124" s="78"/>
      <c r="AJ124" s="78"/>
      <c r="AK124" s="78"/>
      <c r="AL124" s="78"/>
      <c r="AM124" s="78"/>
      <c r="AN124" s="78"/>
      <c r="AO124" s="78"/>
      <c r="AP124" s="78"/>
      <c r="AQ124" s="78"/>
      <c r="AR124" s="78"/>
      <c r="AS124" s="78"/>
      <c r="AT124" s="78"/>
      <c r="AU124" s="78"/>
      <c r="AV124" s="78"/>
      <c r="AW124" s="78"/>
      <c r="AX124" s="78"/>
      <c r="AY124" s="78"/>
      <c r="AZ124" s="78"/>
      <c r="BA124" s="78"/>
      <c r="BB124" s="78"/>
      <c r="BC124" s="78"/>
      <c r="BD124" s="78"/>
      <c r="BE124" s="78"/>
      <c r="BF124" s="78"/>
      <c r="BG124" s="78"/>
      <c r="BH124" s="78"/>
      <c r="BI124" s="78"/>
      <c r="BJ124" s="78"/>
      <c r="BK124" s="78"/>
      <c r="BL124" s="78"/>
      <c r="BM124" s="78"/>
      <c r="BN124" s="78"/>
    </row>
    <row r="125" spans="1:66">
      <c r="A125" s="78"/>
      <c r="B125" s="78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  <c r="AC125" s="78"/>
      <c r="AD125" s="78"/>
      <c r="AE125" s="78"/>
      <c r="AF125" s="78"/>
      <c r="AG125" s="78"/>
      <c r="AH125" s="78"/>
      <c r="AI125" s="78"/>
      <c r="AJ125" s="78"/>
      <c r="AK125" s="78"/>
      <c r="AL125" s="78"/>
      <c r="AM125" s="78"/>
      <c r="AN125" s="78"/>
      <c r="AO125" s="78"/>
      <c r="AP125" s="78"/>
      <c r="AQ125" s="78"/>
      <c r="AR125" s="78"/>
      <c r="AS125" s="78"/>
      <c r="AT125" s="78"/>
      <c r="AU125" s="78"/>
      <c r="AV125" s="78"/>
      <c r="AW125" s="78"/>
      <c r="AX125" s="78"/>
      <c r="AY125" s="78"/>
      <c r="AZ125" s="78"/>
      <c r="BA125" s="78"/>
      <c r="BB125" s="78"/>
      <c r="BC125" s="78"/>
      <c r="BD125" s="78"/>
      <c r="BE125" s="78"/>
      <c r="BF125" s="78"/>
      <c r="BG125" s="78"/>
      <c r="BH125" s="78"/>
      <c r="BI125" s="78"/>
      <c r="BJ125" s="78"/>
      <c r="BK125" s="78"/>
      <c r="BL125" s="78"/>
      <c r="BM125" s="78"/>
      <c r="BN125" s="78"/>
    </row>
    <row r="126" spans="1:66">
      <c r="A126" s="78"/>
      <c r="B126" s="78"/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  <c r="AC126" s="78"/>
      <c r="AD126" s="78"/>
      <c r="AE126" s="78"/>
      <c r="AF126" s="78"/>
      <c r="AG126" s="78"/>
      <c r="AH126" s="78"/>
      <c r="AI126" s="78"/>
      <c r="AJ126" s="78"/>
      <c r="AK126" s="78"/>
      <c r="AL126" s="78"/>
      <c r="AM126" s="78"/>
      <c r="AN126" s="78"/>
      <c r="AO126" s="78"/>
      <c r="AP126" s="78"/>
      <c r="AQ126" s="78"/>
      <c r="AR126" s="78"/>
      <c r="AS126" s="78"/>
      <c r="AT126" s="78"/>
      <c r="AU126" s="78"/>
      <c r="AV126" s="78"/>
      <c r="AW126" s="78"/>
      <c r="AX126" s="78"/>
      <c r="AY126" s="78"/>
      <c r="AZ126" s="78"/>
      <c r="BA126" s="78"/>
      <c r="BB126" s="78"/>
      <c r="BC126" s="78"/>
      <c r="BD126" s="78"/>
      <c r="BE126" s="78"/>
      <c r="BF126" s="78"/>
      <c r="BG126" s="78"/>
      <c r="BH126" s="78"/>
      <c r="BI126" s="78"/>
      <c r="BJ126" s="78"/>
      <c r="BK126" s="78"/>
      <c r="BL126" s="78"/>
      <c r="BM126" s="78"/>
      <c r="BN126" s="78"/>
    </row>
    <row r="127" spans="1:66">
      <c r="A127" s="78"/>
      <c r="B127" s="78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  <c r="AC127" s="78"/>
      <c r="AD127" s="78"/>
      <c r="AE127" s="78"/>
      <c r="AF127" s="78"/>
      <c r="AG127" s="78"/>
      <c r="AH127" s="78"/>
      <c r="AI127" s="78"/>
      <c r="AJ127" s="78"/>
      <c r="AK127" s="78"/>
      <c r="AL127" s="78"/>
      <c r="AM127" s="78"/>
      <c r="AN127" s="78"/>
      <c r="AO127" s="78"/>
      <c r="AP127" s="78"/>
      <c r="AQ127" s="78"/>
      <c r="AR127" s="78"/>
      <c r="AS127" s="78"/>
      <c r="AT127" s="78"/>
      <c r="AU127" s="78"/>
      <c r="AV127" s="78"/>
      <c r="AW127" s="78"/>
      <c r="AX127" s="78"/>
      <c r="AY127" s="78"/>
      <c r="AZ127" s="78"/>
      <c r="BA127" s="78"/>
      <c r="BB127" s="78"/>
      <c r="BC127" s="78"/>
      <c r="BD127" s="78"/>
      <c r="BE127" s="78"/>
      <c r="BF127" s="78"/>
      <c r="BG127" s="78"/>
      <c r="BH127" s="78"/>
      <c r="BI127" s="78"/>
      <c r="BJ127" s="78"/>
      <c r="BK127" s="78"/>
      <c r="BL127" s="78"/>
      <c r="BM127" s="78"/>
      <c r="BN127" s="78"/>
    </row>
    <row r="128" spans="1:66">
      <c r="A128" s="78"/>
      <c r="B128" s="78"/>
      <c r="C128" s="78"/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  <c r="AC128" s="78"/>
      <c r="AD128" s="78"/>
      <c r="AE128" s="78"/>
      <c r="AF128" s="78"/>
      <c r="AG128" s="78"/>
      <c r="AH128" s="78"/>
      <c r="AI128" s="78"/>
      <c r="AJ128" s="78"/>
      <c r="AK128" s="78"/>
      <c r="AL128" s="78"/>
      <c r="AM128" s="78"/>
      <c r="AN128" s="78"/>
      <c r="AO128" s="78"/>
      <c r="AP128" s="78"/>
      <c r="AQ128" s="78"/>
      <c r="AR128" s="78"/>
      <c r="AS128" s="78"/>
      <c r="AT128" s="78"/>
      <c r="AU128" s="78"/>
      <c r="AV128" s="78"/>
      <c r="AW128" s="78"/>
      <c r="AX128" s="78"/>
      <c r="AY128" s="78"/>
      <c r="AZ128" s="78"/>
      <c r="BA128" s="78"/>
      <c r="BB128" s="78"/>
      <c r="BC128" s="78"/>
      <c r="BD128" s="78"/>
      <c r="BE128" s="78"/>
      <c r="BF128" s="78"/>
      <c r="BG128" s="78"/>
      <c r="BH128" s="78"/>
      <c r="BI128" s="78"/>
      <c r="BJ128" s="78"/>
      <c r="BK128" s="78"/>
      <c r="BL128" s="78"/>
      <c r="BM128" s="78"/>
      <c r="BN128" s="78"/>
    </row>
    <row r="129" spans="1:66">
      <c r="A129" s="78"/>
      <c r="B129" s="78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  <c r="AC129" s="78"/>
      <c r="AD129" s="78"/>
      <c r="AE129" s="78"/>
      <c r="AF129" s="78"/>
      <c r="AG129" s="78"/>
      <c r="AH129" s="78"/>
      <c r="AI129" s="78"/>
      <c r="AJ129" s="78"/>
      <c r="AK129" s="78"/>
      <c r="AL129" s="78"/>
      <c r="AM129" s="78"/>
      <c r="AN129" s="78"/>
      <c r="AO129" s="78"/>
      <c r="AP129" s="78"/>
      <c r="AQ129" s="78"/>
      <c r="AR129" s="78"/>
      <c r="AS129" s="78"/>
      <c r="AT129" s="78"/>
      <c r="AU129" s="78"/>
      <c r="AV129" s="78"/>
      <c r="AW129" s="78"/>
      <c r="AX129" s="78"/>
      <c r="AY129" s="78"/>
      <c r="AZ129" s="78"/>
      <c r="BA129" s="78"/>
      <c r="BB129" s="78"/>
      <c r="BC129" s="78"/>
      <c r="BD129" s="78"/>
      <c r="BE129" s="78"/>
      <c r="BF129" s="78"/>
      <c r="BG129" s="78"/>
      <c r="BH129" s="78"/>
      <c r="BI129" s="78"/>
      <c r="BJ129" s="78"/>
      <c r="BK129" s="78"/>
      <c r="BL129" s="78"/>
      <c r="BM129" s="78"/>
      <c r="BN129" s="78"/>
    </row>
    <row r="130" spans="1:66">
      <c r="A130" s="78"/>
      <c r="B130" s="78"/>
      <c r="C130" s="78"/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  <c r="AB130" s="78"/>
      <c r="AC130" s="78"/>
      <c r="AD130" s="78"/>
      <c r="AE130" s="78"/>
      <c r="AF130" s="78"/>
      <c r="AG130" s="78"/>
      <c r="AH130" s="78"/>
      <c r="AI130" s="78"/>
      <c r="AJ130" s="78"/>
      <c r="AK130" s="78"/>
      <c r="AL130" s="78"/>
      <c r="AM130" s="78"/>
      <c r="AN130" s="78"/>
      <c r="AO130" s="78"/>
      <c r="AP130" s="78"/>
      <c r="AQ130" s="78"/>
      <c r="AR130" s="78"/>
      <c r="AS130" s="78"/>
      <c r="AT130" s="78"/>
      <c r="AU130" s="78"/>
      <c r="AV130" s="78"/>
      <c r="AW130" s="78"/>
      <c r="AX130" s="78"/>
      <c r="AY130" s="78"/>
      <c r="AZ130" s="78"/>
      <c r="BA130" s="78"/>
      <c r="BB130" s="78"/>
      <c r="BC130" s="78"/>
      <c r="BD130" s="78"/>
      <c r="BE130" s="78"/>
      <c r="BF130" s="78"/>
      <c r="BG130" s="78"/>
      <c r="BH130" s="78"/>
      <c r="BI130" s="78"/>
      <c r="BJ130" s="78"/>
      <c r="BK130" s="78"/>
      <c r="BL130" s="78"/>
      <c r="BM130" s="78"/>
      <c r="BN130" s="78"/>
    </row>
    <row r="131" spans="1:66">
      <c r="A131" s="78"/>
      <c r="B131" s="78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  <c r="AD131" s="78"/>
      <c r="AE131" s="78"/>
      <c r="AF131" s="78"/>
      <c r="AG131" s="78"/>
      <c r="AH131" s="78"/>
      <c r="AI131" s="78"/>
      <c r="AJ131" s="78"/>
      <c r="AK131" s="78"/>
      <c r="AL131" s="78"/>
      <c r="AM131" s="78"/>
      <c r="AN131" s="78"/>
      <c r="AO131" s="78"/>
      <c r="AP131" s="78"/>
      <c r="AQ131" s="78"/>
      <c r="AR131" s="78"/>
      <c r="AS131" s="78"/>
      <c r="AT131" s="78"/>
      <c r="AU131" s="78"/>
      <c r="AV131" s="78"/>
      <c r="AW131" s="78"/>
      <c r="AX131" s="78"/>
      <c r="AY131" s="78"/>
      <c r="AZ131" s="78"/>
      <c r="BA131" s="78"/>
      <c r="BB131" s="78"/>
      <c r="BC131" s="78"/>
      <c r="BD131" s="78"/>
      <c r="BE131" s="78"/>
      <c r="BF131" s="78"/>
      <c r="BG131" s="78"/>
      <c r="BH131" s="78"/>
      <c r="BI131" s="78"/>
      <c r="BJ131" s="78"/>
      <c r="BK131" s="78"/>
      <c r="BL131" s="78"/>
      <c r="BM131" s="78"/>
      <c r="BN131" s="78"/>
    </row>
    <row r="132" spans="1:66">
      <c r="A132" s="78"/>
      <c r="B132" s="78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  <c r="AC132" s="78"/>
      <c r="AD132" s="78"/>
      <c r="AE132" s="78"/>
      <c r="AF132" s="78"/>
      <c r="AG132" s="78"/>
      <c r="AH132" s="78"/>
      <c r="AI132" s="78"/>
      <c r="AJ132" s="78"/>
      <c r="AK132" s="78"/>
      <c r="AL132" s="78"/>
      <c r="AM132" s="78"/>
      <c r="AN132" s="78"/>
      <c r="AO132" s="78"/>
      <c r="AP132" s="78"/>
      <c r="AQ132" s="78"/>
      <c r="AR132" s="78"/>
      <c r="AS132" s="78"/>
      <c r="AT132" s="78"/>
      <c r="AU132" s="78"/>
      <c r="AV132" s="78"/>
      <c r="AW132" s="78"/>
      <c r="AX132" s="78"/>
      <c r="AY132" s="78"/>
      <c r="AZ132" s="78"/>
      <c r="BA132" s="78"/>
      <c r="BB132" s="78"/>
      <c r="BC132" s="78"/>
      <c r="BD132" s="78"/>
      <c r="BE132" s="78"/>
      <c r="BF132" s="78"/>
      <c r="BG132" s="78"/>
      <c r="BH132" s="78"/>
      <c r="BI132" s="78"/>
      <c r="BJ132" s="78"/>
      <c r="BK132" s="78"/>
      <c r="BL132" s="78"/>
      <c r="BM132" s="78"/>
      <c r="BN132" s="78"/>
    </row>
    <row r="133" spans="1:66">
      <c r="A133" s="78"/>
      <c r="B133" s="78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  <c r="AC133" s="78"/>
      <c r="AD133" s="78"/>
      <c r="AE133" s="78"/>
      <c r="AF133" s="78"/>
      <c r="AG133" s="78"/>
      <c r="AH133" s="78"/>
      <c r="AI133" s="78"/>
      <c r="AJ133" s="78"/>
      <c r="AK133" s="78"/>
      <c r="AL133" s="78"/>
      <c r="AM133" s="78"/>
      <c r="AN133" s="78"/>
      <c r="AO133" s="78"/>
      <c r="AP133" s="78"/>
      <c r="AQ133" s="78"/>
      <c r="AR133" s="78"/>
      <c r="AS133" s="78"/>
      <c r="AT133" s="78"/>
      <c r="AU133" s="78"/>
      <c r="AV133" s="78"/>
      <c r="AW133" s="78"/>
      <c r="AX133" s="78"/>
      <c r="AY133" s="78"/>
      <c r="AZ133" s="78"/>
      <c r="BA133" s="78"/>
      <c r="BB133" s="78"/>
      <c r="BC133" s="78"/>
      <c r="BD133" s="78"/>
      <c r="BE133" s="78"/>
      <c r="BF133" s="78"/>
      <c r="BG133" s="78"/>
      <c r="BH133" s="78"/>
      <c r="BI133" s="78"/>
      <c r="BJ133" s="78"/>
      <c r="BK133" s="78"/>
      <c r="BL133" s="78"/>
      <c r="BM133" s="78"/>
      <c r="BN133" s="78"/>
    </row>
    <row r="134" spans="1:66">
      <c r="A134" s="78"/>
      <c r="B134" s="78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  <c r="AC134" s="78"/>
      <c r="AD134" s="78"/>
      <c r="AE134" s="78"/>
      <c r="AF134" s="78"/>
      <c r="AG134" s="78"/>
      <c r="AH134" s="78"/>
      <c r="AI134" s="78"/>
      <c r="AJ134" s="78"/>
      <c r="AK134" s="78"/>
      <c r="AL134" s="78"/>
      <c r="AM134" s="78"/>
      <c r="AN134" s="78"/>
      <c r="AO134" s="78"/>
      <c r="AP134" s="78"/>
      <c r="AQ134" s="78"/>
      <c r="AR134" s="78"/>
      <c r="AS134" s="78"/>
      <c r="AT134" s="78"/>
      <c r="AU134" s="78"/>
      <c r="AV134" s="78"/>
      <c r="AW134" s="78"/>
      <c r="AX134" s="78"/>
      <c r="AY134" s="78"/>
      <c r="AZ134" s="78"/>
      <c r="BA134" s="78"/>
      <c r="BB134" s="78"/>
      <c r="BC134" s="78"/>
      <c r="BD134" s="78"/>
      <c r="BE134" s="78"/>
      <c r="BF134" s="78"/>
      <c r="BG134" s="78"/>
      <c r="BH134" s="78"/>
      <c r="BI134" s="78"/>
      <c r="BJ134" s="78"/>
      <c r="BK134" s="78"/>
      <c r="BL134" s="78"/>
      <c r="BM134" s="78"/>
      <c r="BN134" s="78"/>
    </row>
    <row r="135" spans="1:66">
      <c r="A135" s="78"/>
      <c r="B135" s="78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  <c r="AC135" s="78"/>
      <c r="AD135" s="78"/>
      <c r="AE135" s="78"/>
      <c r="AF135" s="78"/>
      <c r="AG135" s="78"/>
      <c r="AH135" s="78"/>
      <c r="AI135" s="78"/>
      <c r="AJ135" s="78"/>
      <c r="AK135" s="78"/>
      <c r="AL135" s="78"/>
      <c r="AM135" s="78"/>
      <c r="AN135" s="78"/>
      <c r="AO135" s="78"/>
      <c r="AP135" s="78"/>
      <c r="AQ135" s="78"/>
      <c r="AR135" s="78"/>
      <c r="AS135" s="78"/>
      <c r="AT135" s="78"/>
      <c r="AU135" s="78"/>
      <c r="AV135" s="78"/>
      <c r="AW135" s="78"/>
      <c r="AX135" s="78"/>
      <c r="AY135" s="78"/>
      <c r="AZ135" s="78"/>
      <c r="BA135" s="78"/>
      <c r="BB135" s="78"/>
      <c r="BC135" s="78"/>
      <c r="BD135" s="78"/>
      <c r="BE135" s="78"/>
      <c r="BF135" s="78"/>
      <c r="BG135" s="78"/>
      <c r="BH135" s="78"/>
      <c r="BI135" s="78"/>
      <c r="BJ135" s="78"/>
      <c r="BK135" s="78"/>
      <c r="BL135" s="78"/>
      <c r="BM135" s="78"/>
      <c r="BN135" s="78"/>
    </row>
    <row r="136" spans="1:66">
      <c r="A136" s="78"/>
      <c r="B136" s="78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  <c r="AC136" s="78"/>
      <c r="AD136" s="78"/>
      <c r="AE136" s="78"/>
      <c r="AF136" s="78"/>
      <c r="AG136" s="78"/>
      <c r="AH136" s="78"/>
      <c r="AI136" s="78"/>
      <c r="AJ136" s="78"/>
      <c r="AK136" s="78"/>
      <c r="AL136" s="78"/>
      <c r="AM136" s="78"/>
      <c r="AN136" s="78"/>
      <c r="AO136" s="78"/>
      <c r="AP136" s="78"/>
      <c r="AQ136" s="78"/>
      <c r="AR136" s="78"/>
      <c r="AS136" s="78"/>
      <c r="AT136" s="78"/>
      <c r="AU136" s="78"/>
      <c r="AV136" s="78"/>
      <c r="AW136" s="78"/>
      <c r="AX136" s="78"/>
      <c r="AY136" s="78"/>
      <c r="AZ136" s="78"/>
      <c r="BA136" s="78"/>
      <c r="BB136" s="78"/>
      <c r="BC136" s="78"/>
      <c r="BD136" s="78"/>
      <c r="BE136" s="78"/>
      <c r="BF136" s="78"/>
      <c r="BG136" s="78"/>
      <c r="BH136" s="78"/>
      <c r="BI136" s="78"/>
      <c r="BJ136" s="78"/>
      <c r="BK136" s="78"/>
      <c r="BL136" s="78"/>
      <c r="BM136" s="78"/>
      <c r="BN136" s="78"/>
    </row>
    <row r="137" spans="1:66">
      <c r="A137" s="78"/>
      <c r="B137" s="78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  <c r="AC137" s="78"/>
      <c r="AD137" s="78"/>
      <c r="AE137" s="78"/>
      <c r="AF137" s="78"/>
      <c r="AG137" s="78"/>
      <c r="AH137" s="78"/>
      <c r="AI137" s="78"/>
      <c r="AJ137" s="78"/>
      <c r="AK137" s="78"/>
      <c r="AL137" s="78"/>
      <c r="AM137" s="78"/>
      <c r="AN137" s="78"/>
      <c r="AO137" s="78"/>
      <c r="AP137" s="78"/>
      <c r="AQ137" s="78"/>
      <c r="AR137" s="78"/>
      <c r="AS137" s="78"/>
      <c r="AT137" s="78"/>
      <c r="AU137" s="78"/>
      <c r="AV137" s="78"/>
      <c r="AW137" s="78"/>
      <c r="AX137" s="78"/>
      <c r="AY137" s="78"/>
      <c r="AZ137" s="78"/>
      <c r="BA137" s="78"/>
      <c r="BB137" s="78"/>
      <c r="BC137" s="78"/>
      <c r="BD137" s="78"/>
      <c r="BE137" s="78"/>
      <c r="BF137" s="78"/>
      <c r="BG137" s="78"/>
      <c r="BH137" s="78"/>
      <c r="BI137" s="78"/>
      <c r="BJ137" s="78"/>
      <c r="BK137" s="78"/>
      <c r="BL137" s="78"/>
      <c r="BM137" s="78"/>
      <c r="BN137" s="78"/>
    </row>
    <row r="138" spans="1:66">
      <c r="A138" s="78"/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  <c r="AD138" s="78"/>
      <c r="AE138" s="78"/>
      <c r="AF138" s="78"/>
      <c r="AG138" s="78"/>
      <c r="AH138" s="78"/>
      <c r="AI138" s="78"/>
      <c r="AJ138" s="78"/>
      <c r="AK138" s="78"/>
      <c r="AL138" s="78"/>
      <c r="AM138" s="78"/>
      <c r="AN138" s="78"/>
      <c r="AO138" s="78"/>
      <c r="AP138" s="78"/>
      <c r="AQ138" s="78"/>
      <c r="AR138" s="78"/>
      <c r="AS138" s="78"/>
      <c r="AT138" s="78"/>
      <c r="AU138" s="78"/>
      <c r="AV138" s="78"/>
      <c r="AW138" s="78"/>
      <c r="AX138" s="78"/>
      <c r="AY138" s="78"/>
      <c r="AZ138" s="78"/>
      <c r="BA138" s="78"/>
      <c r="BB138" s="78"/>
      <c r="BC138" s="78"/>
      <c r="BD138" s="78"/>
      <c r="BE138" s="78"/>
      <c r="BF138" s="78"/>
      <c r="BG138" s="78"/>
      <c r="BH138" s="78"/>
      <c r="BI138" s="78"/>
      <c r="BJ138" s="78"/>
      <c r="BK138" s="78"/>
      <c r="BL138" s="78"/>
      <c r="BM138" s="78"/>
      <c r="BN138" s="78"/>
    </row>
    <row r="139" spans="1:66">
      <c r="A139" s="78"/>
      <c r="B139" s="78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  <c r="AC139" s="78"/>
      <c r="AD139" s="78"/>
      <c r="AE139" s="78"/>
      <c r="AF139" s="78"/>
      <c r="AG139" s="78"/>
      <c r="AH139" s="78"/>
      <c r="AI139" s="78"/>
      <c r="AJ139" s="78"/>
      <c r="AK139" s="78"/>
      <c r="AL139" s="78"/>
      <c r="AM139" s="78"/>
      <c r="AN139" s="78"/>
      <c r="AO139" s="78"/>
      <c r="AP139" s="78"/>
      <c r="AQ139" s="78"/>
      <c r="AR139" s="78"/>
      <c r="AS139" s="78"/>
      <c r="AT139" s="78"/>
      <c r="AU139" s="78"/>
      <c r="AV139" s="78"/>
      <c r="AW139" s="78"/>
      <c r="AX139" s="78"/>
      <c r="AY139" s="78"/>
      <c r="AZ139" s="78"/>
      <c r="BA139" s="78"/>
      <c r="BB139" s="78"/>
      <c r="BC139" s="78"/>
      <c r="BD139" s="78"/>
      <c r="BE139" s="78"/>
      <c r="BF139" s="78"/>
      <c r="BG139" s="78"/>
      <c r="BH139" s="78"/>
      <c r="BI139" s="78"/>
      <c r="BJ139" s="78"/>
      <c r="BK139" s="78"/>
      <c r="BL139" s="78"/>
      <c r="BM139" s="78"/>
      <c r="BN139" s="78"/>
    </row>
    <row r="140" spans="1:66">
      <c r="A140" s="78"/>
      <c r="B140" s="78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  <c r="AC140" s="78"/>
      <c r="AD140" s="78"/>
      <c r="AE140" s="78"/>
      <c r="AF140" s="78"/>
      <c r="AG140" s="78"/>
      <c r="AH140" s="78"/>
      <c r="AI140" s="78"/>
      <c r="AJ140" s="78"/>
      <c r="AK140" s="78"/>
      <c r="AL140" s="78"/>
      <c r="AM140" s="78"/>
      <c r="AN140" s="78"/>
      <c r="AO140" s="78"/>
      <c r="AP140" s="78"/>
      <c r="AQ140" s="78"/>
      <c r="AR140" s="78"/>
      <c r="AS140" s="78"/>
      <c r="AT140" s="78"/>
      <c r="AU140" s="78"/>
      <c r="AV140" s="78"/>
      <c r="AW140" s="78"/>
      <c r="AX140" s="78"/>
      <c r="AY140" s="78"/>
      <c r="AZ140" s="78"/>
      <c r="BA140" s="78"/>
      <c r="BB140" s="78"/>
      <c r="BC140" s="78"/>
      <c r="BD140" s="78"/>
      <c r="BE140" s="78"/>
      <c r="BF140" s="78"/>
      <c r="BG140" s="78"/>
      <c r="BH140" s="78"/>
      <c r="BI140" s="78"/>
      <c r="BJ140" s="78"/>
      <c r="BK140" s="78"/>
      <c r="BL140" s="78"/>
      <c r="BM140" s="78"/>
      <c r="BN140" s="78"/>
    </row>
    <row r="141" spans="1:66">
      <c r="A141" s="78"/>
      <c r="B141" s="78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  <c r="AC141" s="78"/>
      <c r="AD141" s="78"/>
      <c r="AE141" s="78"/>
      <c r="AF141" s="78"/>
      <c r="AG141" s="78"/>
      <c r="AH141" s="78"/>
      <c r="AI141" s="78"/>
      <c r="AJ141" s="78"/>
      <c r="AK141" s="78"/>
      <c r="AL141" s="78"/>
      <c r="AM141" s="78"/>
      <c r="AN141" s="78"/>
      <c r="AO141" s="78"/>
      <c r="AP141" s="78"/>
      <c r="AQ141" s="78"/>
      <c r="AR141" s="78"/>
      <c r="AS141" s="78"/>
      <c r="AT141" s="78"/>
      <c r="AU141" s="78"/>
      <c r="AV141" s="78"/>
      <c r="AW141" s="78"/>
      <c r="AX141" s="78"/>
      <c r="AY141" s="78"/>
      <c r="AZ141" s="78"/>
      <c r="BA141" s="78"/>
      <c r="BB141" s="78"/>
      <c r="BC141" s="78"/>
      <c r="BD141" s="78"/>
      <c r="BE141" s="78"/>
      <c r="BF141" s="78"/>
      <c r="BG141" s="78"/>
      <c r="BH141" s="78"/>
      <c r="BI141" s="78"/>
      <c r="BJ141" s="78"/>
      <c r="BK141" s="78"/>
      <c r="BL141" s="78"/>
      <c r="BM141" s="78"/>
      <c r="BN141" s="78"/>
    </row>
    <row r="142" spans="1:66">
      <c r="A142" s="78"/>
      <c r="B142" s="78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  <c r="AC142" s="78"/>
      <c r="AD142" s="78"/>
      <c r="AE142" s="78"/>
      <c r="AF142" s="78"/>
      <c r="AG142" s="78"/>
      <c r="AH142" s="78"/>
      <c r="AI142" s="78"/>
      <c r="AJ142" s="78"/>
      <c r="AK142" s="78"/>
      <c r="AL142" s="78"/>
      <c r="AM142" s="78"/>
      <c r="AN142" s="78"/>
      <c r="AO142" s="78"/>
      <c r="AP142" s="78"/>
      <c r="AQ142" s="78"/>
      <c r="AR142" s="78"/>
      <c r="AS142" s="78"/>
      <c r="AT142" s="78"/>
      <c r="AU142" s="78"/>
      <c r="AV142" s="78"/>
      <c r="AW142" s="78"/>
      <c r="AX142" s="78"/>
      <c r="AY142" s="78"/>
      <c r="AZ142" s="78"/>
      <c r="BA142" s="78"/>
      <c r="BB142" s="78"/>
      <c r="BC142" s="78"/>
      <c r="BD142" s="78"/>
      <c r="BE142" s="78"/>
      <c r="BF142" s="78"/>
      <c r="BG142" s="78"/>
      <c r="BH142" s="78"/>
      <c r="BI142" s="78"/>
      <c r="BJ142" s="78"/>
      <c r="BK142" s="78"/>
      <c r="BL142" s="78"/>
      <c r="BM142" s="78"/>
      <c r="BN142" s="78"/>
    </row>
    <row r="143" spans="1:66">
      <c r="A143" s="78"/>
      <c r="B143" s="78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  <c r="AC143" s="78"/>
      <c r="AD143" s="78"/>
      <c r="AE143" s="78"/>
      <c r="AF143" s="78"/>
      <c r="AG143" s="78"/>
      <c r="AH143" s="78"/>
      <c r="AI143" s="78"/>
      <c r="AJ143" s="78"/>
      <c r="AK143" s="78"/>
      <c r="AL143" s="78"/>
      <c r="AM143" s="78"/>
      <c r="AN143" s="78"/>
      <c r="AO143" s="78"/>
      <c r="AP143" s="78"/>
      <c r="AQ143" s="78"/>
      <c r="AR143" s="78"/>
      <c r="AS143" s="78"/>
      <c r="AT143" s="78"/>
      <c r="AU143" s="78"/>
      <c r="AV143" s="78"/>
      <c r="AW143" s="78"/>
      <c r="AX143" s="78"/>
      <c r="AY143" s="78"/>
      <c r="AZ143" s="78"/>
      <c r="BA143" s="78"/>
      <c r="BB143" s="78"/>
      <c r="BC143" s="78"/>
      <c r="BD143" s="78"/>
      <c r="BE143" s="78"/>
      <c r="BF143" s="78"/>
      <c r="BG143" s="78"/>
      <c r="BH143" s="78"/>
      <c r="BI143" s="78"/>
      <c r="BJ143" s="78"/>
      <c r="BK143" s="78"/>
      <c r="BL143" s="78"/>
      <c r="BM143" s="78"/>
      <c r="BN143" s="78"/>
    </row>
    <row r="144" spans="1:66">
      <c r="A144" s="78"/>
      <c r="B144" s="78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  <c r="AC144" s="78"/>
      <c r="AD144" s="78"/>
      <c r="AE144" s="78"/>
      <c r="AF144" s="78"/>
      <c r="AG144" s="78"/>
      <c r="AH144" s="78"/>
      <c r="AI144" s="78"/>
      <c r="AJ144" s="78"/>
      <c r="AK144" s="78"/>
      <c r="AL144" s="78"/>
      <c r="AM144" s="78"/>
      <c r="AN144" s="78"/>
      <c r="AO144" s="78"/>
      <c r="AP144" s="78"/>
      <c r="AQ144" s="78"/>
      <c r="AR144" s="78"/>
      <c r="AS144" s="78"/>
      <c r="AT144" s="78"/>
      <c r="AU144" s="78"/>
      <c r="AV144" s="78"/>
      <c r="AW144" s="78"/>
      <c r="AX144" s="78"/>
      <c r="AY144" s="78"/>
      <c r="AZ144" s="78"/>
      <c r="BA144" s="78"/>
      <c r="BB144" s="78"/>
      <c r="BC144" s="78"/>
      <c r="BD144" s="78"/>
      <c r="BE144" s="78"/>
      <c r="BF144" s="78"/>
      <c r="BG144" s="78"/>
      <c r="BH144" s="78"/>
      <c r="BI144" s="78"/>
      <c r="BJ144" s="78"/>
      <c r="BK144" s="78"/>
      <c r="BL144" s="78"/>
      <c r="BM144" s="78"/>
      <c r="BN144" s="78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1994-F0BE-4AE1-8AE0-33C27F0944D4}">
  <dimension ref="A1:AA72"/>
  <sheetViews>
    <sheetView workbookViewId="0">
      <selection activeCell="Q28" sqref="Q28"/>
    </sheetView>
  </sheetViews>
  <sheetFormatPr defaultRowHeight="14.4"/>
  <cols>
    <col min="5" max="5" width="9.5546875" customWidth="1"/>
    <col min="6" max="6" width="6" customWidth="1"/>
    <col min="8" max="8" width="22.5546875" customWidth="1"/>
    <col min="13" max="13" width="9.88671875" bestFit="1" customWidth="1"/>
    <col min="15" max="15" width="6" customWidth="1"/>
  </cols>
  <sheetData>
    <row r="1" spans="1:27" ht="24" thickBot="1">
      <c r="A1" s="147"/>
      <c r="B1" s="147"/>
      <c r="C1" s="147"/>
      <c r="D1" s="147"/>
      <c r="E1" s="147"/>
      <c r="F1" s="38" t="s">
        <v>18</v>
      </c>
      <c r="G1" s="503" t="s">
        <v>89</v>
      </c>
      <c r="H1" s="503"/>
      <c r="I1" s="503"/>
      <c r="J1" s="503"/>
      <c r="K1" s="503"/>
      <c r="L1" s="503"/>
      <c r="M1" s="503"/>
      <c r="N1" s="503"/>
      <c r="O1" s="503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</row>
    <row r="2" spans="1:27" ht="19.8" thickTop="1" thickBot="1">
      <c r="A2" s="147"/>
      <c r="B2" s="147"/>
      <c r="C2" s="147"/>
      <c r="D2" s="147"/>
      <c r="E2" s="147"/>
      <c r="F2" s="39"/>
      <c r="G2" s="53" t="s">
        <v>59</v>
      </c>
      <c r="H2" s="48"/>
      <c r="I2" s="464" t="s">
        <v>1</v>
      </c>
      <c r="J2" s="465"/>
      <c r="K2" s="447" t="s">
        <v>12</v>
      </c>
      <c r="L2" s="447"/>
      <c r="M2" s="513" t="s">
        <v>6</v>
      </c>
      <c r="N2" s="514"/>
      <c r="O2" s="42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</row>
    <row r="3" spans="1:27" ht="18.600000000000001">
      <c r="A3" s="147"/>
      <c r="B3" s="147"/>
      <c r="C3" s="147"/>
      <c r="D3" s="147"/>
      <c r="E3" s="147"/>
      <c r="F3" s="290">
        <v>1</v>
      </c>
      <c r="G3" s="214" t="s">
        <v>25</v>
      </c>
      <c r="H3" s="215"/>
      <c r="I3" s="509">
        <v>2855</v>
      </c>
      <c r="J3" s="438">
        <v>2855</v>
      </c>
      <c r="K3" s="466">
        <v>142.75</v>
      </c>
      <c r="L3" s="467">
        <v>142.75</v>
      </c>
      <c r="M3" s="713">
        <v>28</v>
      </c>
      <c r="N3" s="714">
        <v>28</v>
      </c>
      <c r="O3" s="16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</row>
    <row r="4" spans="1:27" ht="18.600000000000001">
      <c r="A4" s="147"/>
      <c r="B4" s="147"/>
      <c r="C4" s="147"/>
      <c r="D4" s="147"/>
      <c r="E4" s="147"/>
      <c r="F4" s="290">
        <v>2</v>
      </c>
      <c r="G4" s="216" t="s">
        <v>30</v>
      </c>
      <c r="H4" s="217"/>
      <c r="I4" s="439">
        <v>2817</v>
      </c>
      <c r="J4" s="440">
        <v>2817</v>
      </c>
      <c r="K4" s="489">
        <v>140.85</v>
      </c>
      <c r="L4" s="490">
        <v>140.85</v>
      </c>
      <c r="M4" s="505">
        <v>26</v>
      </c>
      <c r="N4" s="506">
        <v>26</v>
      </c>
      <c r="O4" s="1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</row>
    <row r="5" spans="1:27" ht="18.600000000000001">
      <c r="A5" s="147"/>
      <c r="B5" s="147"/>
      <c r="C5" s="147"/>
      <c r="D5" s="147"/>
      <c r="E5" s="147"/>
      <c r="F5" s="290">
        <v>3</v>
      </c>
      <c r="G5" s="216" t="s">
        <v>29</v>
      </c>
      <c r="H5" s="217"/>
      <c r="I5" s="439">
        <v>2783</v>
      </c>
      <c r="J5" s="440">
        <v>2783</v>
      </c>
      <c r="K5" s="489">
        <v>139.15</v>
      </c>
      <c r="L5" s="490">
        <v>139.15</v>
      </c>
      <c r="M5" s="505">
        <v>25</v>
      </c>
      <c r="N5" s="506">
        <v>25</v>
      </c>
      <c r="O5" s="1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  <c r="AA5" s="147"/>
    </row>
    <row r="6" spans="1:27" ht="18.600000000000001">
      <c r="A6" s="147"/>
      <c r="B6" s="147"/>
      <c r="C6" s="147"/>
      <c r="D6" s="147"/>
      <c r="E6" s="147"/>
      <c r="F6" s="290">
        <v>4</v>
      </c>
      <c r="G6" s="216" t="s">
        <v>28</v>
      </c>
      <c r="H6" s="217"/>
      <c r="I6" s="439">
        <v>2747</v>
      </c>
      <c r="J6" s="440">
        <v>2747</v>
      </c>
      <c r="K6" s="489">
        <v>137.35</v>
      </c>
      <c r="L6" s="490">
        <v>137.35</v>
      </c>
      <c r="M6" s="505">
        <v>24</v>
      </c>
      <c r="N6" s="506">
        <v>24</v>
      </c>
      <c r="O6" s="17"/>
      <c r="P6" s="147"/>
      <c r="Q6" s="147"/>
      <c r="R6" s="147"/>
      <c r="S6" s="147"/>
      <c r="T6" s="147"/>
      <c r="U6" s="147"/>
      <c r="V6" s="147"/>
      <c r="W6" s="147"/>
      <c r="X6" s="147"/>
      <c r="Y6" s="147"/>
      <c r="Z6" s="147"/>
      <c r="AA6" s="147"/>
    </row>
    <row r="7" spans="1:27" ht="18.600000000000001">
      <c r="A7" s="147"/>
      <c r="B7" s="147"/>
      <c r="C7" s="147"/>
      <c r="D7" s="147"/>
      <c r="E7" s="147"/>
      <c r="F7" s="290">
        <v>5</v>
      </c>
      <c r="G7" s="216" t="s">
        <v>27</v>
      </c>
      <c r="H7" s="217"/>
      <c r="I7" s="481">
        <v>2721</v>
      </c>
      <c r="J7" s="482">
        <v>2721</v>
      </c>
      <c r="K7" s="489">
        <v>136.05000000000001</v>
      </c>
      <c r="L7" s="490">
        <v>136.05000000000001</v>
      </c>
      <c r="M7" s="505">
        <v>24</v>
      </c>
      <c r="N7" s="506">
        <v>24</v>
      </c>
      <c r="O7" s="17"/>
      <c r="P7" s="147"/>
      <c r="Q7" s="147"/>
      <c r="R7" s="147"/>
      <c r="S7" s="147"/>
      <c r="T7" s="147"/>
      <c r="U7" s="147"/>
      <c r="V7" s="147"/>
      <c r="W7" s="147"/>
      <c r="X7" s="147"/>
      <c r="Y7" s="147"/>
      <c r="Z7" s="147"/>
      <c r="AA7" s="147"/>
    </row>
    <row r="8" spans="1:27" ht="18.600000000000001">
      <c r="A8" s="147"/>
      <c r="B8" s="147"/>
      <c r="C8" s="147"/>
      <c r="D8" s="147"/>
      <c r="E8" s="147"/>
      <c r="F8" s="290">
        <v>6</v>
      </c>
      <c r="G8" s="218" t="s">
        <v>61</v>
      </c>
      <c r="H8" s="219"/>
      <c r="I8" s="439">
        <v>2753</v>
      </c>
      <c r="J8" s="440">
        <v>2753</v>
      </c>
      <c r="K8" s="489">
        <v>137.65</v>
      </c>
      <c r="L8" s="490">
        <v>137.65</v>
      </c>
      <c r="M8" s="505">
        <v>24</v>
      </c>
      <c r="N8" s="506">
        <v>24</v>
      </c>
      <c r="O8" s="17"/>
      <c r="P8" s="147"/>
      <c r="Q8" s="147"/>
      <c r="R8" s="147"/>
      <c r="S8" s="147"/>
      <c r="T8" s="147"/>
      <c r="U8" s="147"/>
      <c r="V8" s="147"/>
      <c r="W8" s="147"/>
      <c r="X8" s="147"/>
      <c r="Y8" s="147"/>
      <c r="Z8" s="147"/>
      <c r="AA8" s="147"/>
    </row>
    <row r="9" spans="1:27" ht="18.600000000000001">
      <c r="A9" s="147"/>
      <c r="B9" s="147"/>
      <c r="C9" s="147"/>
      <c r="D9" s="147"/>
      <c r="E9" s="147"/>
      <c r="F9" s="290">
        <v>7</v>
      </c>
      <c r="G9" s="216" t="s">
        <v>56</v>
      </c>
      <c r="H9" s="217"/>
      <c r="I9" s="439">
        <v>2711</v>
      </c>
      <c r="J9" s="440">
        <v>2711</v>
      </c>
      <c r="K9" s="489">
        <v>135.55000000000001</v>
      </c>
      <c r="L9" s="490">
        <v>135.55000000000001</v>
      </c>
      <c r="M9" s="505">
        <v>17</v>
      </c>
      <c r="N9" s="506">
        <v>17</v>
      </c>
      <c r="O9" s="17"/>
      <c r="P9" s="147"/>
      <c r="Q9" s="147"/>
      <c r="R9" s="147"/>
      <c r="S9" s="147"/>
      <c r="T9" s="147"/>
      <c r="U9" s="147"/>
      <c r="V9" s="147"/>
      <c r="W9" s="147"/>
      <c r="X9" s="147"/>
      <c r="Y9" s="147"/>
      <c r="Z9" s="147"/>
      <c r="AA9" s="147"/>
    </row>
    <row r="10" spans="1:27" ht="18.600000000000001">
      <c r="A10" s="147"/>
      <c r="B10" s="147"/>
      <c r="C10" s="147"/>
      <c r="D10" s="147"/>
      <c r="E10" s="147"/>
      <c r="F10" s="290">
        <v>8</v>
      </c>
      <c r="G10" s="216" t="s">
        <v>26</v>
      </c>
      <c r="H10" s="217"/>
      <c r="I10" s="441">
        <v>2693</v>
      </c>
      <c r="J10" s="510">
        <v>2693</v>
      </c>
      <c r="K10" s="493">
        <v>134.65</v>
      </c>
      <c r="L10" s="494">
        <v>134.65</v>
      </c>
      <c r="M10" s="495">
        <v>16</v>
      </c>
      <c r="N10" s="496">
        <v>16</v>
      </c>
      <c r="O10" s="17"/>
      <c r="P10" s="147"/>
      <c r="Q10" s="147"/>
      <c r="R10" s="147"/>
      <c r="S10" s="147"/>
      <c r="T10" s="147"/>
      <c r="U10" s="147"/>
      <c r="V10" s="147"/>
      <c r="W10" s="147"/>
      <c r="X10" s="147"/>
      <c r="Y10" s="147"/>
      <c r="Z10" s="147"/>
      <c r="AA10" s="147"/>
    </row>
    <row r="11" spans="1:27" ht="18.600000000000001">
      <c r="A11" s="147"/>
      <c r="B11" s="147"/>
      <c r="C11" s="147"/>
      <c r="D11" s="147"/>
      <c r="E11" s="147"/>
      <c r="F11" s="290">
        <v>9</v>
      </c>
      <c r="G11" s="318" t="s">
        <v>86</v>
      </c>
      <c r="H11" s="319"/>
      <c r="I11" s="499">
        <v>2626</v>
      </c>
      <c r="J11" s="500">
        <v>2626</v>
      </c>
      <c r="K11" s="501">
        <v>131.30000000000001</v>
      </c>
      <c r="L11" s="502">
        <v>131.30000000000001</v>
      </c>
      <c r="M11" s="715">
        <v>12</v>
      </c>
      <c r="N11" s="716">
        <v>12</v>
      </c>
      <c r="O11" s="1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  <c r="AA11" s="147"/>
    </row>
    <row r="12" spans="1:27" ht="19.2" thickBot="1">
      <c r="A12" s="147"/>
      <c r="B12" s="147"/>
      <c r="C12" s="147"/>
      <c r="D12" s="147"/>
      <c r="E12" s="147"/>
      <c r="F12" s="290">
        <v>10</v>
      </c>
      <c r="G12" s="220" t="s">
        <v>57</v>
      </c>
      <c r="H12" s="221"/>
      <c r="I12" s="511">
        <v>0</v>
      </c>
      <c r="J12" s="512">
        <v>0</v>
      </c>
      <c r="K12" s="507">
        <v>0</v>
      </c>
      <c r="L12" s="508">
        <v>0</v>
      </c>
      <c r="M12" s="717">
        <v>0</v>
      </c>
      <c r="N12" s="718">
        <v>0</v>
      </c>
      <c r="O12" s="17"/>
      <c r="P12" s="147"/>
      <c r="Q12" s="147"/>
      <c r="R12" s="147"/>
      <c r="S12" s="147"/>
      <c r="T12" s="147"/>
      <c r="U12" s="147"/>
      <c r="V12" s="147"/>
      <c r="W12" s="147"/>
      <c r="X12" s="147"/>
      <c r="Y12" s="147"/>
      <c r="Z12" s="147"/>
      <c r="AA12" s="147"/>
    </row>
    <row r="13" spans="1:27" ht="19.2" thickBot="1">
      <c r="A13" s="147"/>
      <c r="B13" s="147"/>
      <c r="C13" s="147"/>
      <c r="D13" s="147"/>
      <c r="E13" s="147"/>
      <c r="F13" s="292"/>
      <c r="G13" s="504"/>
      <c r="H13" s="504"/>
      <c r="I13" s="40"/>
      <c r="J13" s="6"/>
      <c r="K13" s="497"/>
      <c r="L13" s="497"/>
      <c r="M13" s="498"/>
      <c r="N13" s="498"/>
      <c r="O13" s="17"/>
      <c r="P13" s="147"/>
      <c r="Q13" s="147"/>
      <c r="R13" s="147"/>
      <c r="S13" s="147"/>
      <c r="T13" s="147"/>
      <c r="U13" s="147"/>
      <c r="V13" s="147"/>
      <c r="W13" s="147"/>
      <c r="X13" s="147"/>
      <c r="Y13" s="147"/>
      <c r="Z13" s="147"/>
      <c r="AA13" s="147"/>
    </row>
    <row r="14" spans="1:27" ht="19.8" thickTop="1" thickBot="1">
      <c r="A14" s="147"/>
      <c r="B14" s="147"/>
      <c r="C14" s="147"/>
      <c r="D14" s="147"/>
      <c r="E14" s="147"/>
      <c r="F14" s="43"/>
      <c r="G14" s="301" t="s">
        <v>0</v>
      </c>
      <c r="H14" s="47"/>
      <c r="I14" s="483" t="s">
        <v>1</v>
      </c>
      <c r="J14" s="484"/>
      <c r="K14" s="447" t="s">
        <v>12</v>
      </c>
      <c r="L14" s="447"/>
      <c r="M14" s="475" t="s">
        <v>6</v>
      </c>
      <c r="N14" s="476"/>
      <c r="O14" s="42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  <c r="AA14" s="147"/>
    </row>
    <row r="15" spans="1:27" ht="18.600000000000001">
      <c r="A15" s="147"/>
      <c r="B15" s="147"/>
      <c r="C15" s="147"/>
      <c r="D15" s="147"/>
      <c r="E15" s="147"/>
      <c r="F15" s="290">
        <v>1</v>
      </c>
      <c r="G15" s="222" t="s">
        <v>32</v>
      </c>
      <c r="H15" s="223"/>
      <c r="I15" s="479">
        <v>2573</v>
      </c>
      <c r="J15" s="480">
        <v>2573</v>
      </c>
      <c r="K15" s="454">
        <v>128.65</v>
      </c>
      <c r="L15" s="455">
        <v>128.65</v>
      </c>
      <c r="M15" s="450">
        <v>28</v>
      </c>
      <c r="N15" s="451">
        <v>28</v>
      </c>
      <c r="O15" s="1"/>
      <c r="P15" s="147"/>
      <c r="Q15" s="147"/>
      <c r="R15" s="147"/>
      <c r="S15" s="147"/>
      <c r="T15" s="147"/>
      <c r="U15" s="147"/>
      <c r="V15" s="147"/>
      <c r="W15" s="147"/>
      <c r="X15" s="147"/>
      <c r="Y15" s="147"/>
      <c r="Z15" s="147"/>
      <c r="AA15" s="147"/>
    </row>
    <row r="16" spans="1:27" ht="18.600000000000001">
      <c r="A16" s="147"/>
      <c r="B16" s="147"/>
      <c r="C16" s="147"/>
      <c r="D16" s="147"/>
      <c r="E16" s="147"/>
      <c r="F16" s="290">
        <v>2</v>
      </c>
      <c r="G16" s="216" t="s">
        <v>68</v>
      </c>
      <c r="H16" s="217"/>
      <c r="I16" s="439">
        <v>2489</v>
      </c>
      <c r="J16" s="440">
        <v>2489</v>
      </c>
      <c r="K16" s="456">
        <v>124.45</v>
      </c>
      <c r="L16" s="457">
        <v>124.45</v>
      </c>
      <c r="M16" s="452">
        <v>25</v>
      </c>
      <c r="N16" s="453">
        <v>25</v>
      </c>
      <c r="O16" s="1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</row>
    <row r="17" spans="1:27" ht="18.600000000000001">
      <c r="A17" s="147"/>
      <c r="B17" s="147"/>
      <c r="C17" s="147"/>
      <c r="D17" s="147"/>
      <c r="E17" s="147"/>
      <c r="F17" s="290">
        <v>3</v>
      </c>
      <c r="G17" s="216" t="s">
        <v>43</v>
      </c>
      <c r="H17" s="217"/>
      <c r="I17" s="439">
        <v>2446</v>
      </c>
      <c r="J17" s="440">
        <v>2446</v>
      </c>
      <c r="K17" s="456">
        <v>122.3</v>
      </c>
      <c r="L17" s="457">
        <v>122.3</v>
      </c>
      <c r="M17" s="485">
        <v>24</v>
      </c>
      <c r="N17" s="486">
        <v>24</v>
      </c>
      <c r="O17" s="1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  <c r="AA17" s="147"/>
    </row>
    <row r="18" spans="1:27" ht="18.600000000000001">
      <c r="A18" s="147"/>
      <c r="B18" s="147"/>
      <c r="C18" s="147"/>
      <c r="D18" s="147"/>
      <c r="E18" s="147"/>
      <c r="F18" s="290">
        <v>4</v>
      </c>
      <c r="G18" s="216" t="s">
        <v>31</v>
      </c>
      <c r="H18" s="217"/>
      <c r="I18" s="439">
        <v>2444</v>
      </c>
      <c r="J18" s="440">
        <v>2444</v>
      </c>
      <c r="K18" s="456">
        <v>122.2</v>
      </c>
      <c r="L18" s="457">
        <v>122.2</v>
      </c>
      <c r="M18" s="452">
        <v>22</v>
      </c>
      <c r="N18" s="453">
        <v>22</v>
      </c>
      <c r="O18" s="1"/>
      <c r="P18" s="147"/>
      <c r="Q18" s="147"/>
      <c r="R18" s="147"/>
      <c r="S18" s="147"/>
      <c r="T18" s="147"/>
      <c r="U18" s="147"/>
      <c r="V18" s="147"/>
      <c r="W18" s="147"/>
      <c r="X18" s="147"/>
      <c r="Y18" s="147"/>
      <c r="Z18" s="147"/>
      <c r="AA18" s="147"/>
    </row>
    <row r="19" spans="1:27" ht="18.600000000000001">
      <c r="A19" s="147"/>
      <c r="B19" s="147"/>
      <c r="C19" s="147"/>
      <c r="D19" s="147"/>
      <c r="E19" s="147"/>
      <c r="F19" s="290">
        <v>5</v>
      </c>
      <c r="G19" s="216" t="s">
        <v>33</v>
      </c>
      <c r="H19" s="217"/>
      <c r="I19" s="481">
        <v>2582</v>
      </c>
      <c r="J19" s="482">
        <v>2582</v>
      </c>
      <c r="K19" s="456">
        <v>129.1</v>
      </c>
      <c r="L19" s="457">
        <v>129.1</v>
      </c>
      <c r="M19" s="452">
        <v>22</v>
      </c>
      <c r="N19" s="453">
        <v>22</v>
      </c>
      <c r="O19" s="1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  <c r="AA19" s="147"/>
    </row>
    <row r="20" spans="1:27" ht="18.600000000000001">
      <c r="A20" s="147"/>
      <c r="B20" s="147"/>
      <c r="C20" s="147"/>
      <c r="D20" s="147"/>
      <c r="E20" s="147"/>
      <c r="F20" s="290">
        <v>6</v>
      </c>
      <c r="G20" s="216" t="s">
        <v>42</v>
      </c>
      <c r="H20" s="217"/>
      <c r="I20" s="481">
        <v>2551</v>
      </c>
      <c r="J20" s="482">
        <v>2551</v>
      </c>
      <c r="K20" s="456">
        <v>127.55</v>
      </c>
      <c r="L20" s="457">
        <v>127.55</v>
      </c>
      <c r="M20" s="485">
        <v>18</v>
      </c>
      <c r="N20" s="486">
        <v>18</v>
      </c>
      <c r="O20" s="1"/>
      <c r="P20" s="147"/>
      <c r="Q20" s="147"/>
      <c r="R20" s="147"/>
      <c r="S20" s="147"/>
      <c r="T20" s="147"/>
      <c r="U20" s="147"/>
      <c r="V20" s="147"/>
      <c r="W20" s="147"/>
      <c r="X20" s="147"/>
      <c r="Y20" s="147"/>
      <c r="Z20" s="147"/>
      <c r="AA20" s="147"/>
    </row>
    <row r="21" spans="1:27" ht="18.600000000000001">
      <c r="A21" s="147"/>
      <c r="B21" s="147"/>
      <c r="C21" s="147"/>
      <c r="D21" s="147"/>
      <c r="E21" s="147"/>
      <c r="F21" s="290">
        <v>7</v>
      </c>
      <c r="G21" s="216" t="s">
        <v>13</v>
      </c>
      <c r="H21" s="217"/>
      <c r="I21" s="439">
        <v>2443</v>
      </c>
      <c r="J21" s="440">
        <v>2443</v>
      </c>
      <c r="K21" s="456">
        <v>122.15</v>
      </c>
      <c r="L21" s="457">
        <v>122.15</v>
      </c>
      <c r="M21" s="452">
        <v>17</v>
      </c>
      <c r="N21" s="453">
        <v>17</v>
      </c>
      <c r="O21" s="1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  <c r="AA21" s="147"/>
    </row>
    <row r="22" spans="1:27" ht="18.600000000000001">
      <c r="A22" s="147"/>
      <c r="B22" s="147"/>
      <c r="C22" s="147"/>
      <c r="D22" s="147"/>
      <c r="E22" s="147"/>
      <c r="F22" s="290">
        <v>8</v>
      </c>
      <c r="G22" s="216" t="s">
        <v>3</v>
      </c>
      <c r="H22" s="217"/>
      <c r="I22" s="441">
        <v>2305</v>
      </c>
      <c r="J22" s="472">
        <v>2305</v>
      </c>
      <c r="K22" s="487">
        <v>115.25</v>
      </c>
      <c r="L22" s="488">
        <v>115.25</v>
      </c>
      <c r="M22" s="491">
        <v>17</v>
      </c>
      <c r="N22" s="492">
        <v>17</v>
      </c>
      <c r="O22" s="1"/>
      <c r="P22" s="147"/>
      <c r="Q22" s="147"/>
      <c r="R22" s="147"/>
      <c r="S22" s="147"/>
      <c r="T22" s="147"/>
      <c r="U22" s="147"/>
      <c r="V22" s="147"/>
      <c r="W22" s="147"/>
      <c r="X22" s="147"/>
      <c r="Y22" s="147"/>
      <c r="Z22" s="147"/>
      <c r="AA22" s="147"/>
    </row>
    <row r="23" spans="1:27" ht="18.600000000000001">
      <c r="A23" s="147"/>
      <c r="B23" s="147"/>
      <c r="C23" s="147"/>
      <c r="D23" s="147"/>
      <c r="E23" s="147"/>
      <c r="F23" s="290">
        <v>9</v>
      </c>
      <c r="G23" s="224" t="s">
        <v>5</v>
      </c>
      <c r="H23" s="225"/>
      <c r="I23" s="473">
        <v>2306</v>
      </c>
      <c r="J23" s="474">
        <v>2306</v>
      </c>
      <c r="K23" s="477">
        <v>115.3</v>
      </c>
      <c r="L23" s="478">
        <v>115.3</v>
      </c>
      <c r="M23" s="443">
        <v>15</v>
      </c>
      <c r="N23" s="444">
        <v>15</v>
      </c>
      <c r="O23" s="1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</row>
    <row r="24" spans="1:27" ht="19.2" thickBot="1">
      <c r="A24" s="147"/>
      <c r="B24" s="147"/>
      <c r="C24" s="147"/>
      <c r="D24" s="147"/>
      <c r="E24" s="147"/>
      <c r="F24" s="290">
        <v>10</v>
      </c>
      <c r="G24" s="226" t="s">
        <v>24</v>
      </c>
      <c r="H24" s="227"/>
      <c r="I24" s="458">
        <v>2543</v>
      </c>
      <c r="J24" s="459">
        <v>2543</v>
      </c>
      <c r="K24" s="460">
        <v>127.15</v>
      </c>
      <c r="L24" s="461">
        <v>127.15</v>
      </c>
      <c r="M24" s="462">
        <v>7</v>
      </c>
      <c r="N24" s="463">
        <v>7</v>
      </c>
      <c r="O24" s="1"/>
      <c r="P24" s="147"/>
      <c r="Q24" s="147"/>
      <c r="R24" s="147"/>
      <c r="S24" s="147"/>
      <c r="T24" s="147"/>
      <c r="U24" s="147"/>
      <c r="V24" s="147"/>
      <c r="W24" s="147"/>
      <c r="X24" s="147"/>
      <c r="Y24" s="147"/>
      <c r="Z24" s="147"/>
      <c r="AA24" s="147"/>
    </row>
    <row r="25" spans="1:27" ht="19.2" thickBot="1">
      <c r="A25" s="147"/>
      <c r="B25" s="147"/>
      <c r="C25" s="147"/>
      <c r="D25" s="147"/>
      <c r="E25" s="147"/>
      <c r="F25" s="290"/>
      <c r="G25" s="5"/>
      <c r="H25" s="5"/>
      <c r="I25" s="4"/>
      <c r="J25" s="6"/>
      <c r="K25" s="11"/>
      <c r="L25" s="6"/>
      <c r="M25" s="43"/>
      <c r="N25" s="4"/>
      <c r="O25" s="1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</row>
    <row r="26" spans="1:27" ht="19.8" thickTop="1" thickBot="1">
      <c r="A26" s="147"/>
      <c r="B26" s="147"/>
      <c r="C26" s="147"/>
      <c r="D26" s="147"/>
      <c r="E26" s="147"/>
      <c r="F26" s="293"/>
      <c r="G26" s="302" t="s">
        <v>7</v>
      </c>
      <c r="H26" s="83"/>
      <c r="I26" s="445" t="s">
        <v>1</v>
      </c>
      <c r="J26" s="446"/>
      <c r="K26" s="447" t="s">
        <v>12</v>
      </c>
      <c r="L26" s="447"/>
      <c r="M26" s="448" t="s">
        <v>6</v>
      </c>
      <c r="N26" s="449"/>
      <c r="O26" s="1"/>
      <c r="P26" s="147"/>
      <c r="Q26" s="147"/>
      <c r="R26" s="147"/>
      <c r="S26" s="147"/>
      <c r="T26" s="147"/>
      <c r="U26" s="147"/>
      <c r="V26" s="147"/>
      <c r="W26" s="147"/>
      <c r="X26" s="147"/>
      <c r="Y26" s="147"/>
      <c r="Z26" s="147"/>
      <c r="AA26" s="147"/>
    </row>
    <row r="27" spans="1:27" ht="18.600000000000001">
      <c r="A27" s="147"/>
      <c r="B27" s="147"/>
      <c r="C27" s="147"/>
      <c r="D27" s="147"/>
      <c r="E27" s="147"/>
      <c r="F27" s="290">
        <v>1</v>
      </c>
      <c r="G27" s="222" t="s">
        <v>41</v>
      </c>
      <c r="H27" s="228"/>
      <c r="I27" s="437">
        <v>2171</v>
      </c>
      <c r="J27" s="438">
        <v>2171</v>
      </c>
      <c r="K27" s="454">
        <v>108.55</v>
      </c>
      <c r="L27" s="455">
        <v>108.55</v>
      </c>
      <c r="M27" s="450">
        <v>27</v>
      </c>
      <c r="N27" s="451">
        <v>27</v>
      </c>
      <c r="O27" s="1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</row>
    <row r="28" spans="1:27" ht="18.600000000000001">
      <c r="A28" s="147"/>
      <c r="B28" s="147"/>
      <c r="C28" s="147"/>
      <c r="D28" s="147"/>
      <c r="E28" s="147"/>
      <c r="F28" s="290">
        <v>2</v>
      </c>
      <c r="G28" s="216" t="s">
        <v>71</v>
      </c>
      <c r="H28" s="217"/>
      <c r="I28" s="439">
        <v>1953</v>
      </c>
      <c r="J28" s="440">
        <v>1953</v>
      </c>
      <c r="K28" s="456">
        <v>97.65</v>
      </c>
      <c r="L28" s="457">
        <v>97.65</v>
      </c>
      <c r="M28" s="452">
        <v>27</v>
      </c>
      <c r="N28" s="453">
        <v>27</v>
      </c>
      <c r="O28" s="1"/>
      <c r="P28" s="147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</row>
    <row r="29" spans="1:27" ht="18.600000000000001">
      <c r="A29" s="147"/>
      <c r="B29" s="147"/>
      <c r="C29" s="147"/>
      <c r="D29" s="147"/>
      <c r="E29" s="147"/>
      <c r="F29" s="290">
        <v>3</v>
      </c>
      <c r="G29" s="216" t="s">
        <v>62</v>
      </c>
      <c r="H29" s="217"/>
      <c r="I29" s="439">
        <v>2365</v>
      </c>
      <c r="J29" s="440">
        <v>2365</v>
      </c>
      <c r="K29" s="456">
        <v>118.25</v>
      </c>
      <c r="L29" s="457">
        <v>118.25</v>
      </c>
      <c r="M29" s="452">
        <v>26</v>
      </c>
      <c r="N29" s="453">
        <v>26</v>
      </c>
      <c r="O29" s="1"/>
      <c r="P29" s="147"/>
      <c r="Q29" s="147"/>
      <c r="R29" s="147"/>
      <c r="S29" s="147"/>
      <c r="T29" s="147"/>
      <c r="U29" s="147"/>
      <c r="V29" s="147"/>
      <c r="W29" s="147"/>
      <c r="X29" s="147"/>
      <c r="Y29" s="147"/>
      <c r="Z29" s="147"/>
      <c r="AA29" s="147"/>
    </row>
    <row r="30" spans="1:27" ht="18.600000000000001">
      <c r="A30" s="147"/>
      <c r="B30" s="147"/>
      <c r="C30" s="147"/>
      <c r="D30" s="147"/>
      <c r="E30" s="147"/>
      <c r="F30" s="290">
        <v>4</v>
      </c>
      <c r="G30" s="216" t="s">
        <v>34</v>
      </c>
      <c r="H30" s="217"/>
      <c r="I30" s="439">
        <v>2170</v>
      </c>
      <c r="J30" s="440">
        <v>2170</v>
      </c>
      <c r="K30" s="456">
        <v>108.5</v>
      </c>
      <c r="L30" s="457">
        <v>108.5</v>
      </c>
      <c r="M30" s="452">
        <v>25</v>
      </c>
      <c r="N30" s="453">
        <v>25</v>
      </c>
      <c r="O30" s="1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</row>
    <row r="31" spans="1:27" ht="18.600000000000001">
      <c r="A31" s="147"/>
      <c r="B31" s="147"/>
      <c r="C31" s="147"/>
      <c r="D31" s="147"/>
      <c r="E31" s="147"/>
      <c r="F31" s="290">
        <v>5</v>
      </c>
      <c r="G31" s="216" t="s">
        <v>38</v>
      </c>
      <c r="H31" s="217"/>
      <c r="I31" s="439">
        <v>2287</v>
      </c>
      <c r="J31" s="440">
        <v>2287</v>
      </c>
      <c r="K31" s="433">
        <v>114.35</v>
      </c>
      <c r="L31" s="434">
        <v>114.35</v>
      </c>
      <c r="M31" s="452">
        <v>23</v>
      </c>
      <c r="N31" s="453">
        <v>23</v>
      </c>
      <c r="O31" s="1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</row>
    <row r="32" spans="1:27" ht="18.600000000000001">
      <c r="A32" s="147"/>
      <c r="B32" s="147"/>
      <c r="C32" s="147"/>
      <c r="D32" s="147"/>
      <c r="E32" s="147"/>
      <c r="F32" s="290">
        <v>6</v>
      </c>
      <c r="G32" s="216" t="s">
        <v>69</v>
      </c>
      <c r="H32" s="217"/>
      <c r="I32" s="439">
        <v>2046</v>
      </c>
      <c r="J32" s="440">
        <v>2046</v>
      </c>
      <c r="K32" s="433">
        <v>102.3</v>
      </c>
      <c r="L32" s="434">
        <v>102.3</v>
      </c>
      <c r="M32" s="452">
        <v>23</v>
      </c>
      <c r="N32" s="453">
        <v>23</v>
      </c>
      <c r="O32" s="1"/>
      <c r="P32" s="147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</row>
    <row r="33" spans="1:27" ht="18.600000000000001">
      <c r="A33" s="147"/>
      <c r="B33" s="147"/>
      <c r="C33" s="147"/>
      <c r="D33" s="147"/>
      <c r="E33" s="147"/>
      <c r="F33" s="290">
        <v>7</v>
      </c>
      <c r="G33" s="229" t="s">
        <v>39</v>
      </c>
      <c r="H33" s="230"/>
      <c r="I33" s="441">
        <v>2035</v>
      </c>
      <c r="J33" s="442">
        <v>2035</v>
      </c>
      <c r="K33" s="435">
        <v>101.75</v>
      </c>
      <c r="L33" s="436">
        <v>101.75</v>
      </c>
      <c r="M33" s="468">
        <v>22</v>
      </c>
      <c r="N33" s="469">
        <v>22</v>
      </c>
      <c r="O33" s="1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</row>
    <row r="34" spans="1:27" ht="18.600000000000001">
      <c r="A34" s="147"/>
      <c r="B34" s="147"/>
      <c r="C34" s="147"/>
      <c r="D34" s="147"/>
      <c r="E34" s="147"/>
      <c r="F34" s="290">
        <v>8</v>
      </c>
      <c r="G34" s="216" t="s">
        <v>37</v>
      </c>
      <c r="H34" s="217"/>
      <c r="I34" s="429">
        <v>1939</v>
      </c>
      <c r="J34" s="430">
        <v>1939</v>
      </c>
      <c r="K34" s="419">
        <v>96.95</v>
      </c>
      <c r="L34" s="419">
        <v>96.95</v>
      </c>
      <c r="M34" s="470">
        <v>17</v>
      </c>
      <c r="N34" s="471">
        <v>17</v>
      </c>
      <c r="O34" s="1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</row>
    <row r="35" spans="1:27" ht="18.600000000000001">
      <c r="A35" s="147"/>
      <c r="B35" s="147"/>
      <c r="C35" s="147"/>
      <c r="D35" s="147"/>
      <c r="E35" s="147"/>
      <c r="F35" s="290">
        <v>9</v>
      </c>
      <c r="G35" s="339" t="s">
        <v>36</v>
      </c>
      <c r="H35" s="340"/>
      <c r="I35" s="431">
        <v>1978</v>
      </c>
      <c r="J35" s="432">
        <v>1978</v>
      </c>
      <c r="K35" s="424">
        <v>98.9</v>
      </c>
      <c r="L35" s="425">
        <v>98.9</v>
      </c>
      <c r="M35" s="426">
        <v>10</v>
      </c>
      <c r="N35" s="427">
        <v>10</v>
      </c>
      <c r="O35" s="1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</row>
    <row r="36" spans="1:27" ht="19.2" thickBot="1">
      <c r="A36" s="147"/>
      <c r="B36" s="147"/>
      <c r="C36" s="147"/>
      <c r="D36" s="147"/>
      <c r="E36" s="147"/>
      <c r="F36" s="290">
        <v>10</v>
      </c>
      <c r="G36" s="220" t="s">
        <v>60</v>
      </c>
      <c r="H36" s="341"/>
      <c r="I36" s="422">
        <v>0</v>
      </c>
      <c r="J36" s="423">
        <v>0</v>
      </c>
      <c r="K36" s="420">
        <v>0</v>
      </c>
      <c r="L36" s="421">
        <v>0</v>
      </c>
      <c r="M36" s="413">
        <v>0</v>
      </c>
      <c r="N36" s="414">
        <v>0</v>
      </c>
      <c r="O36" s="1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</row>
    <row r="37" spans="1:27" ht="18.600000000000001">
      <c r="A37" s="147"/>
      <c r="B37" s="147"/>
      <c r="C37" s="147"/>
      <c r="D37" s="147"/>
      <c r="E37" s="147"/>
      <c r="F37" s="11"/>
      <c r="G37" s="337"/>
      <c r="H37" s="338"/>
      <c r="I37" s="416"/>
      <c r="J37" s="416"/>
      <c r="K37" s="428"/>
      <c r="L37" s="428"/>
      <c r="M37" s="417"/>
      <c r="N37" s="417"/>
      <c r="O37" s="1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</row>
    <row r="38" spans="1:27" ht="18.600000000000001">
      <c r="A38" s="147"/>
      <c r="B38" s="147"/>
      <c r="C38" s="147"/>
      <c r="D38" s="147"/>
      <c r="E38" s="147"/>
      <c r="F38" s="152"/>
      <c r="G38" s="86"/>
      <c r="H38" s="75"/>
      <c r="I38" s="410"/>
      <c r="J38" s="410"/>
      <c r="K38" s="412"/>
      <c r="L38" s="412"/>
      <c r="M38" s="411"/>
      <c r="N38" s="411"/>
      <c r="O38" s="147"/>
      <c r="P38" s="147"/>
      <c r="Q38" s="147"/>
      <c r="R38" s="147"/>
      <c r="S38" s="147"/>
      <c r="T38" s="147"/>
      <c r="U38" s="147"/>
      <c r="V38" s="147"/>
      <c r="W38" s="147"/>
      <c r="X38" s="147"/>
      <c r="Y38" s="147"/>
      <c r="Z38" s="147"/>
      <c r="AA38" s="147"/>
    </row>
    <row r="39" spans="1:27" ht="18.600000000000001">
      <c r="A39" s="147"/>
      <c r="B39" s="147"/>
      <c r="C39" s="147"/>
      <c r="D39" s="147"/>
      <c r="E39" s="147"/>
      <c r="F39" s="152"/>
      <c r="G39" s="86"/>
      <c r="H39" s="75"/>
      <c r="I39" s="409"/>
      <c r="J39" s="409"/>
      <c r="K39" s="412"/>
      <c r="L39" s="412"/>
      <c r="M39" s="411"/>
      <c r="N39" s="411"/>
      <c r="O39" s="147"/>
      <c r="P39" s="147"/>
      <c r="Q39" s="147"/>
      <c r="R39" s="147"/>
      <c r="S39" s="147"/>
      <c r="T39" s="147"/>
      <c r="U39" s="147"/>
      <c r="V39" s="147"/>
      <c r="W39" s="147"/>
      <c r="X39" s="147"/>
      <c r="Y39" s="147"/>
      <c r="Z39" s="147"/>
      <c r="AA39" s="147"/>
    </row>
    <row r="40" spans="1:27" ht="18.600000000000001">
      <c r="A40" s="147"/>
      <c r="B40" s="147"/>
      <c r="C40" s="147"/>
      <c r="D40" s="147"/>
      <c r="E40" s="147"/>
      <c r="F40" s="152"/>
      <c r="G40" s="86"/>
      <c r="H40" s="75"/>
      <c r="I40" s="409"/>
      <c r="J40" s="409"/>
      <c r="K40" s="412"/>
      <c r="L40" s="412"/>
      <c r="M40" s="411"/>
      <c r="N40" s="411"/>
      <c r="O40" s="147"/>
      <c r="P40" s="147"/>
      <c r="Q40" s="147"/>
      <c r="R40" s="147"/>
      <c r="S40" s="147"/>
      <c r="T40" s="147"/>
      <c r="U40" s="147"/>
      <c r="V40" s="147"/>
      <c r="W40" s="147"/>
      <c r="X40" s="147"/>
      <c r="Y40" s="147"/>
      <c r="Z40" s="147"/>
      <c r="AA40" s="147"/>
    </row>
    <row r="41" spans="1:27" ht="18.600000000000001">
      <c r="A41" s="147"/>
      <c r="B41" s="147"/>
      <c r="C41" s="147"/>
      <c r="D41" s="147"/>
      <c r="E41" s="147"/>
      <c r="F41" s="152"/>
      <c r="G41" s="86"/>
      <c r="H41" s="75"/>
      <c r="I41" s="409"/>
      <c r="J41" s="409"/>
      <c r="K41" s="415"/>
      <c r="L41" s="415"/>
      <c r="M41" s="411"/>
      <c r="N41" s="411"/>
      <c r="O41" s="147"/>
      <c r="P41" s="147"/>
      <c r="Q41" s="147"/>
      <c r="R41" s="147"/>
      <c r="S41" s="147"/>
      <c r="T41" s="147"/>
      <c r="U41" s="147"/>
      <c r="V41" s="147"/>
      <c r="W41" s="147"/>
      <c r="X41" s="147"/>
      <c r="Y41" s="147"/>
      <c r="Z41" s="147"/>
      <c r="AA41" s="147"/>
    </row>
    <row r="42" spans="1:27" ht="18.600000000000001">
      <c r="A42" s="147"/>
      <c r="B42" s="147"/>
      <c r="C42" s="147"/>
      <c r="D42" s="147"/>
      <c r="E42" s="147"/>
      <c r="F42" s="152"/>
      <c r="G42" s="86"/>
      <c r="H42" s="75"/>
      <c r="I42" s="409"/>
      <c r="J42" s="409"/>
      <c r="K42" s="415"/>
      <c r="L42" s="415"/>
      <c r="M42" s="411"/>
      <c r="N42" s="411"/>
      <c r="O42" s="147"/>
      <c r="P42" s="147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</row>
    <row r="43" spans="1:27" ht="18.600000000000001">
      <c r="A43" s="147"/>
      <c r="B43" s="147"/>
      <c r="C43" s="147"/>
      <c r="D43" s="147"/>
      <c r="E43" s="147"/>
      <c r="F43" s="152"/>
      <c r="G43" s="86"/>
      <c r="H43" s="75"/>
      <c r="I43" s="409"/>
      <c r="J43" s="409"/>
      <c r="K43" s="415"/>
      <c r="L43" s="415"/>
      <c r="M43" s="411"/>
      <c r="N43" s="411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</row>
    <row r="44" spans="1:27" ht="18.600000000000001">
      <c r="A44" s="147"/>
      <c r="B44" s="147"/>
      <c r="C44" s="147"/>
      <c r="D44" s="147"/>
      <c r="E44" s="147"/>
      <c r="F44" s="152"/>
      <c r="G44" s="86"/>
      <c r="H44" s="75"/>
      <c r="I44" s="410"/>
      <c r="J44" s="410"/>
      <c r="K44" s="415"/>
      <c r="L44" s="415"/>
      <c r="M44" s="411"/>
      <c r="N44" s="411"/>
      <c r="O44" s="147"/>
      <c r="P44" s="147"/>
      <c r="Q44" s="147"/>
      <c r="R44" s="147"/>
      <c r="S44" s="147"/>
      <c r="T44" s="147"/>
      <c r="U44" s="147"/>
      <c r="V44" s="147"/>
      <c r="W44" s="147"/>
      <c r="X44" s="147"/>
      <c r="Y44" s="147"/>
      <c r="Z44" s="147"/>
      <c r="AA44" s="147"/>
    </row>
    <row r="45" spans="1:27" ht="18.600000000000001">
      <c r="A45" s="147"/>
      <c r="B45" s="147"/>
      <c r="C45" s="147"/>
      <c r="D45" s="147"/>
      <c r="E45" s="147"/>
      <c r="F45" s="152"/>
      <c r="G45" s="86"/>
      <c r="H45" s="75"/>
      <c r="I45" s="409"/>
      <c r="J45" s="409"/>
      <c r="K45" s="415"/>
      <c r="L45" s="415"/>
      <c r="M45" s="411"/>
      <c r="N45" s="411"/>
      <c r="O45" s="147"/>
      <c r="P45" s="147"/>
      <c r="Q45" s="147"/>
      <c r="R45" s="147"/>
      <c r="S45" s="147"/>
      <c r="T45" s="147"/>
      <c r="U45" s="147"/>
      <c r="V45" s="147"/>
      <c r="W45" s="147"/>
      <c r="X45" s="147"/>
      <c r="Y45" s="147"/>
      <c r="Z45" s="147"/>
      <c r="AA45" s="147"/>
    </row>
    <row r="46" spans="1:27" ht="18.600000000000001">
      <c r="A46" s="147"/>
      <c r="B46" s="147"/>
      <c r="C46" s="147"/>
      <c r="D46" s="147"/>
      <c r="E46" s="147"/>
      <c r="F46" s="152"/>
      <c r="G46" s="86"/>
      <c r="H46" s="75"/>
      <c r="I46" s="409"/>
      <c r="J46" s="409"/>
      <c r="K46" s="418"/>
      <c r="L46" s="418"/>
      <c r="M46" s="411"/>
      <c r="N46" s="411"/>
      <c r="O46" s="147"/>
      <c r="P46" s="147"/>
      <c r="Q46" s="147"/>
      <c r="R46" s="147"/>
      <c r="S46" s="147"/>
      <c r="T46" s="147"/>
      <c r="U46" s="147"/>
      <c r="V46" s="147"/>
      <c r="W46" s="147"/>
      <c r="X46" s="147"/>
      <c r="Y46" s="147"/>
      <c r="Z46" s="147"/>
      <c r="AA46" s="147"/>
    </row>
    <row r="47" spans="1:27" ht="18.600000000000001">
      <c r="A47" s="147"/>
      <c r="B47" s="147"/>
      <c r="C47" s="147"/>
      <c r="D47" s="147"/>
      <c r="E47" s="147"/>
      <c r="F47" s="152"/>
      <c r="G47" s="86"/>
      <c r="H47" s="75"/>
      <c r="I47" s="409"/>
      <c r="J47" s="409"/>
      <c r="K47" s="418"/>
      <c r="L47" s="418"/>
      <c r="M47" s="411"/>
      <c r="N47" s="411"/>
      <c r="O47" s="147"/>
      <c r="P47" s="147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</row>
    <row r="48" spans="1:27" ht="18.600000000000001">
      <c r="A48" s="147"/>
      <c r="B48" s="147"/>
      <c r="C48" s="147"/>
      <c r="D48" s="147"/>
      <c r="E48" s="147"/>
      <c r="F48" s="74"/>
      <c r="G48" s="86"/>
      <c r="H48" s="75"/>
      <c r="I48" s="410"/>
      <c r="J48" s="410"/>
      <c r="K48" s="418"/>
      <c r="L48" s="418"/>
      <c r="M48" s="411"/>
      <c r="N48" s="411"/>
      <c r="O48" s="147"/>
      <c r="P48" s="147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</row>
    <row r="49" spans="1:27" ht="18.600000000000001">
      <c r="A49" s="147"/>
      <c r="B49" s="147"/>
      <c r="C49" s="147"/>
      <c r="D49" s="147"/>
      <c r="E49" s="147"/>
      <c r="F49" s="74"/>
      <c r="G49" s="75"/>
      <c r="H49" s="75"/>
      <c r="I49" s="153"/>
      <c r="J49" s="153"/>
      <c r="K49" s="154"/>
      <c r="L49" s="119"/>
      <c r="M49" s="155"/>
      <c r="N49" s="74"/>
      <c r="O49" s="147"/>
      <c r="P49" s="147"/>
      <c r="Q49" s="147"/>
      <c r="R49" s="147"/>
      <c r="S49" s="147"/>
      <c r="T49" s="147"/>
      <c r="U49" s="147"/>
      <c r="V49" s="147"/>
      <c r="W49" s="147"/>
      <c r="X49" s="147"/>
      <c r="Y49" s="147"/>
      <c r="Z49" s="147"/>
      <c r="AA49" s="147"/>
    </row>
    <row r="50" spans="1:27">
      <c r="A50" s="147"/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</row>
    <row r="51" spans="1:27">
      <c r="A51" s="147"/>
      <c r="B51" s="147"/>
      <c r="C51" s="147"/>
      <c r="D51" s="147"/>
      <c r="E51" s="147"/>
      <c r="F51" s="147"/>
      <c r="G51" s="147"/>
      <c r="H51" s="147"/>
      <c r="I51" s="147"/>
      <c r="J51" s="147"/>
      <c r="K51" s="147"/>
      <c r="L51" s="147"/>
      <c r="M51" s="147"/>
      <c r="N51" s="147"/>
      <c r="O51" s="147"/>
      <c r="P51" s="147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</row>
    <row r="52" spans="1:27">
      <c r="A52" s="147"/>
      <c r="B52" s="147"/>
      <c r="C52" s="147"/>
      <c r="D52" s="147"/>
      <c r="E52" s="147"/>
      <c r="F52" s="147"/>
      <c r="G52" s="147"/>
      <c r="H52" s="147"/>
      <c r="I52" s="147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</row>
    <row r="53" spans="1:27">
      <c r="A53" s="147"/>
      <c r="B53" s="147"/>
      <c r="C53" s="147"/>
      <c r="D53" s="147"/>
      <c r="E53" s="147"/>
      <c r="F53" s="147"/>
      <c r="G53" s="147"/>
      <c r="H53" s="147"/>
      <c r="I53" s="147"/>
      <c r="J53" s="147"/>
      <c r="K53" s="147"/>
      <c r="L53" s="147"/>
      <c r="M53" s="147"/>
      <c r="N53" s="147"/>
      <c r="O53" s="147"/>
      <c r="P53" s="147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</row>
    <row r="54" spans="1:27">
      <c r="A54" s="147"/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  <c r="P54" s="147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</row>
    <row r="55" spans="1:27">
      <c r="A55" s="147"/>
      <c r="B55" s="147"/>
      <c r="C55" s="147"/>
      <c r="D55" s="147"/>
      <c r="E55" s="147"/>
      <c r="F55" s="147"/>
      <c r="G55" s="147"/>
      <c r="H55" s="147"/>
      <c r="I55" s="147"/>
      <c r="J55" s="147"/>
      <c r="K55" s="147"/>
      <c r="L55" s="147"/>
      <c r="M55" s="147"/>
      <c r="N55" s="147"/>
      <c r="O55" s="147"/>
      <c r="P55" s="147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</row>
    <row r="56" spans="1:27">
      <c r="A56" s="147"/>
      <c r="B56" s="147"/>
      <c r="C56" s="147"/>
      <c r="D56" s="147"/>
      <c r="E56" s="147"/>
      <c r="F56" s="147"/>
      <c r="G56" s="147"/>
      <c r="H56" s="147"/>
      <c r="I56" s="147"/>
      <c r="J56" s="147"/>
      <c r="K56" s="147"/>
      <c r="L56" s="147"/>
      <c r="M56" s="147"/>
      <c r="N56" s="147"/>
      <c r="O56" s="147"/>
      <c r="P56" s="147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</row>
    <row r="57" spans="1:27">
      <c r="A57" s="147"/>
      <c r="B57" s="147"/>
      <c r="C57" s="147"/>
      <c r="D57" s="147"/>
      <c r="E57" s="147"/>
      <c r="F57" s="147"/>
      <c r="G57" s="147"/>
      <c r="H57" s="147"/>
      <c r="I57" s="147"/>
      <c r="J57" s="147"/>
      <c r="K57" s="147"/>
      <c r="L57" s="147"/>
      <c r="M57" s="147"/>
      <c r="N57" s="147"/>
      <c r="O57" s="147"/>
      <c r="P57" s="147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</row>
    <row r="58" spans="1:27">
      <c r="A58" s="147"/>
      <c r="B58" s="147"/>
      <c r="C58" s="147"/>
      <c r="D58" s="147"/>
      <c r="E58" s="147"/>
      <c r="F58" s="147"/>
      <c r="G58" s="147"/>
      <c r="H58" s="147"/>
      <c r="I58" s="147"/>
      <c r="J58" s="147"/>
      <c r="K58" s="147"/>
      <c r="L58" s="147"/>
      <c r="M58" s="147"/>
      <c r="N58" s="147"/>
      <c r="O58" s="147"/>
      <c r="P58" s="147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</row>
    <row r="59" spans="1:27">
      <c r="A59" s="147"/>
      <c r="B59" s="147"/>
      <c r="C59" s="147"/>
      <c r="D59" s="147"/>
      <c r="E59" s="147"/>
      <c r="F59" s="147"/>
      <c r="G59" s="147"/>
      <c r="H59" s="147"/>
      <c r="I59" s="147"/>
      <c r="J59" s="147"/>
      <c r="K59" s="147"/>
      <c r="L59" s="147"/>
      <c r="M59" s="147"/>
      <c r="N59" s="147"/>
      <c r="O59" s="147"/>
      <c r="P59" s="147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</row>
    <row r="60" spans="1:27">
      <c r="A60" s="147"/>
      <c r="B60" s="147"/>
      <c r="C60" s="147"/>
      <c r="D60" s="147"/>
      <c r="E60" s="147"/>
      <c r="F60" s="147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</row>
    <row r="61" spans="1:27">
      <c r="A61" s="147"/>
      <c r="B61" s="147"/>
      <c r="C61" s="147"/>
      <c r="D61" s="147"/>
      <c r="E61" s="147"/>
      <c r="F61" s="147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147"/>
      <c r="R61" s="147"/>
      <c r="S61" s="147"/>
      <c r="T61" s="147"/>
      <c r="U61" s="147"/>
      <c r="V61" s="147"/>
      <c r="W61" s="147"/>
      <c r="X61" s="147"/>
      <c r="Y61" s="147"/>
      <c r="Z61" s="147"/>
      <c r="AA61" s="147"/>
    </row>
    <row r="62" spans="1:27">
      <c r="A62" s="147"/>
      <c r="B62" s="147"/>
      <c r="C62" s="147"/>
      <c r="D62" s="147"/>
      <c r="E62" s="147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</row>
    <row r="63" spans="1:27">
      <c r="A63" s="147"/>
      <c r="B63" s="147"/>
      <c r="C63" s="147"/>
      <c r="D63" s="147"/>
      <c r="E63" s="147"/>
      <c r="F63" s="147"/>
      <c r="G63" s="147"/>
      <c r="H63" s="147"/>
      <c r="I63" s="147"/>
      <c r="J63" s="147"/>
      <c r="K63" s="147"/>
      <c r="L63" s="147"/>
      <c r="M63" s="147"/>
      <c r="N63" s="147"/>
      <c r="O63" s="147"/>
      <c r="P63" s="147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</row>
    <row r="64" spans="1:27">
      <c r="A64" s="147"/>
      <c r="B64" s="147"/>
      <c r="C64" s="147"/>
      <c r="D64" s="147"/>
      <c r="E64" s="147"/>
      <c r="F64" s="147"/>
      <c r="G64" s="147"/>
      <c r="H64" s="147"/>
      <c r="I64" s="147"/>
      <c r="J64" s="147"/>
      <c r="K64" s="147"/>
      <c r="L64" s="147"/>
      <c r="M64" s="147"/>
      <c r="N64" s="147"/>
      <c r="O64" s="147"/>
      <c r="P64" s="147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</row>
    <row r="65" spans="1:27">
      <c r="A65" s="147"/>
      <c r="B65" s="147"/>
      <c r="C65" s="147"/>
      <c r="D65" s="147"/>
      <c r="E65" s="147"/>
      <c r="F65" s="147"/>
      <c r="G65" s="147"/>
      <c r="H65" s="147"/>
      <c r="I65" s="147"/>
      <c r="J65" s="147"/>
      <c r="K65" s="147"/>
      <c r="L65" s="147"/>
      <c r="M65" s="147"/>
      <c r="N65" s="147"/>
      <c r="O65" s="147"/>
      <c r="P65" s="147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</row>
    <row r="66" spans="1:27">
      <c r="A66" s="147"/>
      <c r="B66" s="147"/>
      <c r="C66" s="147"/>
      <c r="D66" s="147"/>
      <c r="E66" s="147"/>
      <c r="F66" s="147"/>
      <c r="G66" s="147"/>
      <c r="H66" s="147"/>
      <c r="I66" s="147"/>
      <c r="J66" s="147"/>
      <c r="K66" s="147"/>
      <c r="L66" s="147"/>
      <c r="M66" s="147"/>
      <c r="N66" s="147"/>
      <c r="O66" s="147"/>
      <c r="P66" s="147"/>
      <c r="Q66" s="147"/>
      <c r="R66" s="147"/>
      <c r="S66" s="147"/>
      <c r="T66" s="147"/>
      <c r="U66" s="147"/>
      <c r="V66" s="147"/>
      <c r="W66" s="147"/>
      <c r="X66" s="147"/>
      <c r="Y66" s="147"/>
      <c r="Z66" s="147"/>
      <c r="AA66" s="147"/>
    </row>
    <row r="67" spans="1:27">
      <c r="A67" s="147"/>
      <c r="B67" s="147"/>
      <c r="C67" s="147"/>
      <c r="D67" s="147"/>
      <c r="E67" s="147"/>
      <c r="F67" s="147"/>
      <c r="G67" s="147"/>
      <c r="H67" s="147"/>
      <c r="I67" s="147"/>
      <c r="J67" s="147"/>
      <c r="K67" s="147"/>
      <c r="L67" s="147"/>
      <c r="M67" s="147"/>
      <c r="N67" s="147"/>
      <c r="O67" s="147"/>
      <c r="P67" s="147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</row>
    <row r="68" spans="1:27">
      <c r="A68" s="147"/>
      <c r="B68" s="147"/>
      <c r="C68" s="147"/>
      <c r="D68" s="147"/>
      <c r="E68" s="14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</row>
    <row r="69" spans="1:27">
      <c r="A69" s="147"/>
      <c r="B69" s="147"/>
      <c r="C69" s="147"/>
      <c r="D69" s="147"/>
      <c r="E69" s="147"/>
      <c r="F69" s="147"/>
      <c r="G69" s="147"/>
      <c r="H69" s="147"/>
      <c r="I69" s="147"/>
      <c r="J69" s="147"/>
      <c r="K69" s="147"/>
      <c r="L69" s="147"/>
      <c r="M69" s="147"/>
      <c r="N69" s="147"/>
      <c r="O69" s="147"/>
      <c r="P69" s="147"/>
      <c r="Q69" s="147"/>
      <c r="R69" s="147"/>
      <c r="S69" s="147"/>
      <c r="T69" s="147"/>
      <c r="U69" s="147"/>
      <c r="V69" s="147"/>
      <c r="W69" s="147"/>
      <c r="X69" s="147"/>
      <c r="Y69" s="147"/>
      <c r="Z69" s="147"/>
      <c r="AA69" s="147"/>
    </row>
    <row r="70" spans="1:27">
      <c r="A70" s="147"/>
      <c r="B70" s="147"/>
      <c r="C70" s="147"/>
      <c r="D70" s="147"/>
      <c r="E70" s="147"/>
      <c r="F70" s="147"/>
      <c r="G70" s="147"/>
      <c r="H70" s="147"/>
      <c r="I70" s="147"/>
      <c r="J70" s="147"/>
      <c r="K70" s="147"/>
      <c r="L70" s="147"/>
      <c r="M70" s="147"/>
      <c r="N70" s="147"/>
      <c r="O70" s="147"/>
      <c r="P70" s="147"/>
      <c r="Q70" s="147"/>
      <c r="R70" s="147"/>
      <c r="S70" s="147"/>
      <c r="T70" s="147"/>
      <c r="U70" s="147"/>
      <c r="V70" s="147"/>
      <c r="W70" s="147"/>
      <c r="X70" s="147"/>
      <c r="Y70" s="147"/>
      <c r="Z70" s="147"/>
      <c r="AA70" s="147"/>
    </row>
    <row r="71" spans="1:27">
      <c r="A71" s="147"/>
      <c r="B71" s="147"/>
      <c r="C71" s="147"/>
      <c r="D71" s="147"/>
      <c r="E71" s="147"/>
      <c r="F71" s="147"/>
      <c r="G71" s="147"/>
      <c r="H71" s="147"/>
      <c r="I71" s="147"/>
      <c r="J71" s="147"/>
      <c r="K71" s="147"/>
      <c r="L71" s="147"/>
      <c r="M71" s="147"/>
      <c r="N71" s="147"/>
      <c r="O71" s="147"/>
      <c r="P71" s="147"/>
      <c r="Q71" s="147"/>
      <c r="R71" s="147"/>
      <c r="S71" s="147"/>
      <c r="T71" s="147"/>
      <c r="U71" s="147"/>
      <c r="V71" s="147"/>
      <c r="W71" s="147"/>
      <c r="X71" s="147"/>
      <c r="Y71" s="147"/>
      <c r="Z71" s="147"/>
      <c r="AA71" s="147"/>
    </row>
    <row r="72" spans="1:27">
      <c r="A72" s="147"/>
      <c r="B72" s="147"/>
      <c r="C72" s="147"/>
      <c r="D72" s="147"/>
      <c r="E72" s="147"/>
      <c r="F72" s="147"/>
      <c r="G72" s="147"/>
      <c r="H72" s="147"/>
      <c r="I72" s="147"/>
      <c r="J72" s="147"/>
      <c r="K72" s="147"/>
      <c r="L72" s="147"/>
      <c r="M72" s="147"/>
      <c r="N72" s="147"/>
      <c r="O72" s="147"/>
      <c r="P72" s="147"/>
      <c r="Q72" s="147"/>
      <c r="R72" s="147"/>
      <c r="S72" s="147"/>
      <c r="T72" s="147"/>
      <c r="U72" s="147"/>
      <c r="V72" s="147"/>
      <c r="W72" s="147"/>
      <c r="X72" s="147"/>
      <c r="Y72" s="147"/>
      <c r="Z72" s="147"/>
      <c r="AA72" s="147"/>
    </row>
  </sheetData>
  <mergeCells count="139">
    <mergeCell ref="I11:J11"/>
    <mergeCell ref="K11:L11"/>
    <mergeCell ref="M11:N11"/>
    <mergeCell ref="G1:O1"/>
    <mergeCell ref="G13:H13"/>
    <mergeCell ref="M3:N3"/>
    <mergeCell ref="M4:N4"/>
    <mergeCell ref="M5:N5"/>
    <mergeCell ref="M6:N6"/>
    <mergeCell ref="M7:N7"/>
    <mergeCell ref="M8:N8"/>
    <mergeCell ref="M9:N9"/>
    <mergeCell ref="K12:L12"/>
    <mergeCell ref="I3:J3"/>
    <mergeCell ref="I4:J4"/>
    <mergeCell ref="I5:J5"/>
    <mergeCell ref="I6:J6"/>
    <mergeCell ref="I7:J7"/>
    <mergeCell ref="I8:J8"/>
    <mergeCell ref="I9:J9"/>
    <mergeCell ref="I10:J10"/>
    <mergeCell ref="I12:J12"/>
    <mergeCell ref="K5:L5"/>
    <mergeCell ref="M2:N2"/>
    <mergeCell ref="K4:L4"/>
    <mergeCell ref="K19:L19"/>
    <mergeCell ref="K20:L20"/>
    <mergeCell ref="M21:N21"/>
    <mergeCell ref="M22:N22"/>
    <mergeCell ref="K6:L6"/>
    <mergeCell ref="K7:L7"/>
    <mergeCell ref="K8:L8"/>
    <mergeCell ref="K9:L9"/>
    <mergeCell ref="K10:L10"/>
    <mergeCell ref="M15:N15"/>
    <mergeCell ref="M16:N16"/>
    <mergeCell ref="M17:N17"/>
    <mergeCell ref="M10:N10"/>
    <mergeCell ref="M12:N12"/>
    <mergeCell ref="K13:L13"/>
    <mergeCell ref="M13:N13"/>
    <mergeCell ref="K14:L14"/>
    <mergeCell ref="K16:L16"/>
    <mergeCell ref="K17:L17"/>
    <mergeCell ref="K18:L18"/>
    <mergeCell ref="I2:J2"/>
    <mergeCell ref="K2:L2"/>
    <mergeCell ref="K3:L3"/>
    <mergeCell ref="M32:N32"/>
    <mergeCell ref="M33:N33"/>
    <mergeCell ref="M34:N34"/>
    <mergeCell ref="I22:J22"/>
    <mergeCell ref="I23:J23"/>
    <mergeCell ref="M14:N14"/>
    <mergeCell ref="K23:L23"/>
    <mergeCell ref="I15:J15"/>
    <mergeCell ref="I16:J16"/>
    <mergeCell ref="I17:J17"/>
    <mergeCell ref="I18:J18"/>
    <mergeCell ref="I19:J19"/>
    <mergeCell ref="I20:J20"/>
    <mergeCell ref="I21:J21"/>
    <mergeCell ref="I14:J14"/>
    <mergeCell ref="M18:N18"/>
    <mergeCell ref="M19:N19"/>
    <mergeCell ref="M20:N20"/>
    <mergeCell ref="K21:L21"/>
    <mergeCell ref="K22:L22"/>
    <mergeCell ref="K15:L15"/>
    <mergeCell ref="M23:N23"/>
    <mergeCell ref="I26:J26"/>
    <mergeCell ref="K26:L26"/>
    <mergeCell ref="M26:N26"/>
    <mergeCell ref="M27:N27"/>
    <mergeCell ref="M28:N28"/>
    <mergeCell ref="M29:N29"/>
    <mergeCell ref="M30:N30"/>
    <mergeCell ref="M31:N31"/>
    <mergeCell ref="K27:L27"/>
    <mergeCell ref="K28:L28"/>
    <mergeCell ref="K29:L29"/>
    <mergeCell ref="K30:L30"/>
    <mergeCell ref="K31:L31"/>
    <mergeCell ref="I24:J24"/>
    <mergeCell ref="K24:L24"/>
    <mergeCell ref="M24:N24"/>
    <mergeCell ref="K32:L32"/>
    <mergeCell ref="K33:L33"/>
    <mergeCell ref="I27:J27"/>
    <mergeCell ref="I28:J28"/>
    <mergeCell ref="I29:J29"/>
    <mergeCell ref="I30:J30"/>
    <mergeCell ref="I31:J31"/>
    <mergeCell ref="I32:J32"/>
    <mergeCell ref="K44:L44"/>
    <mergeCell ref="K43:L43"/>
    <mergeCell ref="I33:J33"/>
    <mergeCell ref="M46:N46"/>
    <mergeCell ref="I43:J43"/>
    <mergeCell ref="I44:J44"/>
    <mergeCell ref="I45:J45"/>
    <mergeCell ref="K34:L34"/>
    <mergeCell ref="K36:L36"/>
    <mergeCell ref="I36:J36"/>
    <mergeCell ref="K35:L35"/>
    <mergeCell ref="M35:N35"/>
    <mergeCell ref="K37:L37"/>
    <mergeCell ref="M40:N40"/>
    <mergeCell ref="M41:N41"/>
    <mergeCell ref="M42:N42"/>
    <mergeCell ref="I34:J34"/>
    <mergeCell ref="I35:J35"/>
    <mergeCell ref="M43:N43"/>
    <mergeCell ref="M44:N44"/>
    <mergeCell ref="M45:N45"/>
    <mergeCell ref="I47:J47"/>
    <mergeCell ref="I48:J48"/>
    <mergeCell ref="M47:N47"/>
    <mergeCell ref="M48:N48"/>
    <mergeCell ref="K38:L38"/>
    <mergeCell ref="M38:N38"/>
    <mergeCell ref="M39:N39"/>
    <mergeCell ref="M36:N36"/>
    <mergeCell ref="I38:J38"/>
    <mergeCell ref="I39:J39"/>
    <mergeCell ref="I40:J40"/>
    <mergeCell ref="I41:J41"/>
    <mergeCell ref="I42:J42"/>
    <mergeCell ref="K42:L42"/>
    <mergeCell ref="K41:L41"/>
    <mergeCell ref="K40:L40"/>
    <mergeCell ref="K39:L39"/>
    <mergeCell ref="I37:J37"/>
    <mergeCell ref="M37:N37"/>
    <mergeCell ref="K48:L48"/>
    <mergeCell ref="K47:L47"/>
    <mergeCell ref="K46:L46"/>
    <mergeCell ref="K45:L45"/>
    <mergeCell ref="I46:J46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44FF0-6CF3-47F1-8361-42B8D33D5924}">
  <dimension ref="A1:AL65"/>
  <sheetViews>
    <sheetView workbookViewId="0">
      <selection activeCell="Q38" sqref="Q38"/>
    </sheetView>
  </sheetViews>
  <sheetFormatPr defaultRowHeight="14.4"/>
  <cols>
    <col min="1" max="1" width="3.109375" customWidth="1"/>
    <col min="2" max="2" width="4.33203125" customWidth="1"/>
    <col min="3" max="3" width="28.88671875" customWidth="1"/>
    <col min="4" max="4" width="8.6640625" customWidth="1"/>
    <col min="5" max="5" width="0.5546875" customWidth="1"/>
    <col min="6" max="6" width="10" customWidth="1"/>
    <col min="7" max="7" width="0.6640625" customWidth="1"/>
    <col min="8" max="31" width="6.5546875" customWidth="1"/>
    <col min="32" max="32" width="7" customWidth="1"/>
  </cols>
  <sheetData>
    <row r="1" spans="1:38" ht="20.399999999999999" thickBot="1">
      <c r="A1" s="1"/>
      <c r="B1" s="33"/>
      <c r="C1" s="34"/>
      <c r="D1" s="35"/>
      <c r="E1" s="35"/>
      <c r="F1" s="36"/>
      <c r="G1" s="36"/>
      <c r="H1" s="515" t="s">
        <v>8</v>
      </c>
      <c r="I1" s="516"/>
      <c r="J1" s="516"/>
      <c r="K1" s="37"/>
      <c r="L1" s="37"/>
      <c r="M1" s="35"/>
      <c r="N1" s="517" t="s">
        <v>9</v>
      </c>
      <c r="O1" s="516"/>
      <c r="P1" s="516"/>
      <c r="Q1" s="37"/>
      <c r="R1" s="37"/>
      <c r="S1" s="35"/>
      <c r="T1" s="515" t="s">
        <v>10</v>
      </c>
      <c r="U1" s="516"/>
      <c r="V1" s="516"/>
      <c r="W1" s="37"/>
      <c r="X1" s="37"/>
      <c r="Y1" s="35"/>
      <c r="Z1" s="515" t="s">
        <v>63</v>
      </c>
      <c r="AA1" s="516"/>
      <c r="AB1" s="516"/>
      <c r="AC1" s="37"/>
      <c r="AD1" s="37"/>
      <c r="AE1" s="1"/>
      <c r="AF1" s="1"/>
      <c r="AG1" s="157"/>
      <c r="AH1" s="157"/>
      <c r="AI1" s="157"/>
      <c r="AJ1" s="157"/>
      <c r="AK1" s="157"/>
      <c r="AL1" s="157"/>
    </row>
    <row r="2" spans="1:38" ht="21.6" thickBot="1">
      <c r="A2" s="1"/>
      <c r="B2" s="2"/>
      <c r="C2" s="50"/>
      <c r="D2" s="233" t="s">
        <v>11</v>
      </c>
      <c r="E2" s="49"/>
      <c r="F2" s="295" t="s">
        <v>16</v>
      </c>
      <c r="G2" s="51"/>
      <c r="H2" s="166">
        <v>1</v>
      </c>
      <c r="I2" s="167">
        <v>2</v>
      </c>
      <c r="J2" s="167">
        <v>3</v>
      </c>
      <c r="K2" s="167">
        <v>4</v>
      </c>
      <c r="L2" s="168">
        <v>5</v>
      </c>
      <c r="M2" s="49"/>
      <c r="N2" s="166">
        <v>6</v>
      </c>
      <c r="O2" s="167">
        <v>7</v>
      </c>
      <c r="P2" s="167">
        <v>8</v>
      </c>
      <c r="Q2" s="167">
        <v>9</v>
      </c>
      <c r="R2" s="168">
        <v>10</v>
      </c>
      <c r="S2" s="49"/>
      <c r="T2" s="166">
        <v>11</v>
      </c>
      <c r="U2" s="167">
        <v>12</v>
      </c>
      <c r="V2" s="167">
        <v>13</v>
      </c>
      <c r="W2" s="167">
        <v>14</v>
      </c>
      <c r="X2" s="168">
        <v>15</v>
      </c>
      <c r="Y2" s="49"/>
      <c r="Z2" s="166">
        <v>16</v>
      </c>
      <c r="AA2" s="167">
        <v>17</v>
      </c>
      <c r="AB2" s="167">
        <v>18</v>
      </c>
      <c r="AC2" s="167">
        <v>19</v>
      </c>
      <c r="AD2" s="168">
        <v>20</v>
      </c>
      <c r="AE2" s="1"/>
      <c r="AF2" s="1"/>
      <c r="AG2" s="157"/>
      <c r="AH2" s="157"/>
      <c r="AI2" s="157"/>
      <c r="AJ2" s="157"/>
      <c r="AK2" s="157"/>
      <c r="AL2" s="157"/>
    </row>
    <row r="3" spans="1:38" ht="18.600000000000001">
      <c r="A3" s="1"/>
      <c r="B3" s="350">
        <v>1</v>
      </c>
      <c r="C3" s="389" t="s">
        <v>25</v>
      </c>
      <c r="D3" s="234">
        <f>SUM(M3+S3+Y3+AE3)</f>
        <v>2855</v>
      </c>
      <c r="E3" s="99"/>
      <c r="F3" s="296">
        <f>SUM(D3)/20</f>
        <v>142.75</v>
      </c>
      <c r="G3" s="100"/>
      <c r="H3" s="101">
        <v>144</v>
      </c>
      <c r="I3" s="101">
        <v>140</v>
      </c>
      <c r="J3" s="101">
        <v>143</v>
      </c>
      <c r="K3" s="101">
        <v>144</v>
      </c>
      <c r="L3" s="101">
        <v>145</v>
      </c>
      <c r="M3" s="234">
        <f>SUM(H3:L3)</f>
        <v>716</v>
      </c>
      <c r="N3" s="101">
        <v>144</v>
      </c>
      <c r="O3" s="101">
        <v>140</v>
      </c>
      <c r="P3" s="101">
        <v>146</v>
      </c>
      <c r="Q3" s="101">
        <v>142</v>
      </c>
      <c r="R3" s="101">
        <v>132</v>
      </c>
      <c r="S3" s="234">
        <f>SUM(N3:R3)</f>
        <v>704</v>
      </c>
      <c r="T3" s="390">
        <v>146</v>
      </c>
      <c r="U3" s="101">
        <v>144</v>
      </c>
      <c r="V3" s="101">
        <v>148</v>
      </c>
      <c r="W3" s="101">
        <v>140</v>
      </c>
      <c r="X3" s="101">
        <v>148</v>
      </c>
      <c r="Y3" s="234">
        <f>SUM(T3:X3)</f>
        <v>726</v>
      </c>
      <c r="Z3" s="391">
        <v>144</v>
      </c>
      <c r="AA3" s="391">
        <v>129</v>
      </c>
      <c r="AB3" s="391">
        <v>144</v>
      </c>
      <c r="AC3" s="391">
        <v>146</v>
      </c>
      <c r="AD3" s="391">
        <v>146</v>
      </c>
      <c r="AE3" s="237">
        <f>SUM(Z3:AD3)</f>
        <v>709</v>
      </c>
      <c r="AF3" s="1"/>
      <c r="AG3" s="157"/>
      <c r="AH3" s="157"/>
      <c r="AI3" s="157"/>
      <c r="AJ3" s="157"/>
      <c r="AK3" s="157"/>
      <c r="AL3" s="157"/>
    </row>
    <row r="4" spans="1:38" ht="18.600000000000001">
      <c r="A4" s="1"/>
      <c r="B4" s="351">
        <v>2</v>
      </c>
      <c r="C4" s="71" t="s">
        <v>30</v>
      </c>
      <c r="D4" s="235">
        <f>SUM(M4+S4+Y4+AE4)</f>
        <v>2817</v>
      </c>
      <c r="E4" s="75"/>
      <c r="F4" s="297">
        <f>SUM(D4)/20</f>
        <v>140.85</v>
      </c>
      <c r="G4" s="87"/>
      <c r="H4" s="88">
        <v>142</v>
      </c>
      <c r="I4" s="88">
        <v>125</v>
      </c>
      <c r="J4" s="88">
        <v>152</v>
      </c>
      <c r="K4" s="88">
        <v>140</v>
      </c>
      <c r="L4" s="88">
        <v>133</v>
      </c>
      <c r="M4" s="235">
        <f>SUM(H4:L4)</f>
        <v>692</v>
      </c>
      <c r="N4" s="88">
        <v>144</v>
      </c>
      <c r="O4" s="88">
        <v>144</v>
      </c>
      <c r="P4" s="88">
        <v>140</v>
      </c>
      <c r="Q4" s="88">
        <v>136</v>
      </c>
      <c r="R4" s="88">
        <v>140</v>
      </c>
      <c r="S4" s="235">
        <f>SUM(N4:R4)</f>
        <v>704</v>
      </c>
      <c r="T4" s="88">
        <v>144</v>
      </c>
      <c r="U4" s="88">
        <v>121</v>
      </c>
      <c r="V4" s="88">
        <v>148</v>
      </c>
      <c r="W4" s="88">
        <v>144</v>
      </c>
      <c r="X4" s="88">
        <v>144</v>
      </c>
      <c r="Y4" s="235">
        <f>SUM(T4:X4)</f>
        <v>701</v>
      </c>
      <c r="Z4" s="352">
        <v>152</v>
      </c>
      <c r="AA4" s="352">
        <v>140</v>
      </c>
      <c r="AB4" s="352">
        <v>140</v>
      </c>
      <c r="AC4" s="352">
        <v>144</v>
      </c>
      <c r="AD4" s="352">
        <v>144</v>
      </c>
      <c r="AE4" s="238">
        <f>SUM(Z4:AD4)</f>
        <v>720</v>
      </c>
      <c r="AF4" s="1"/>
      <c r="AG4" s="157"/>
      <c r="AH4" s="157"/>
      <c r="AI4" s="157"/>
      <c r="AJ4" s="157"/>
      <c r="AK4" s="157"/>
      <c r="AL4" s="157"/>
    </row>
    <row r="5" spans="1:38" ht="18.600000000000001">
      <c r="A5" s="1"/>
      <c r="B5" s="351">
        <v>3</v>
      </c>
      <c r="C5" s="145" t="s">
        <v>29</v>
      </c>
      <c r="D5" s="235">
        <f>SUM(M5+S5+Y5+AE5)</f>
        <v>2783</v>
      </c>
      <c r="E5" s="75"/>
      <c r="F5" s="297">
        <f>SUM(D5)/20</f>
        <v>139.15</v>
      </c>
      <c r="G5" s="87"/>
      <c r="H5" s="88">
        <v>142</v>
      </c>
      <c r="I5" s="88">
        <v>148</v>
      </c>
      <c r="J5" s="88">
        <v>144</v>
      </c>
      <c r="K5" s="88">
        <v>130</v>
      </c>
      <c r="L5" s="88">
        <v>140</v>
      </c>
      <c r="M5" s="235">
        <f>SUM(H5:L5)</f>
        <v>704</v>
      </c>
      <c r="N5" s="88">
        <v>129</v>
      </c>
      <c r="O5" s="88">
        <v>143</v>
      </c>
      <c r="P5" s="88">
        <v>144</v>
      </c>
      <c r="Q5" s="88">
        <v>144</v>
      </c>
      <c r="R5" s="88">
        <v>142</v>
      </c>
      <c r="S5" s="235">
        <f>SUM(N5:R5)</f>
        <v>702</v>
      </c>
      <c r="T5" s="149">
        <v>132</v>
      </c>
      <c r="U5" s="88">
        <v>144</v>
      </c>
      <c r="V5" s="88">
        <v>144</v>
      </c>
      <c r="W5" s="88">
        <v>140</v>
      </c>
      <c r="X5" s="88">
        <v>119</v>
      </c>
      <c r="Y5" s="235">
        <f>SUM(T5:X5)</f>
        <v>679</v>
      </c>
      <c r="Z5" s="346">
        <v>129</v>
      </c>
      <c r="AA5" s="346">
        <v>140</v>
      </c>
      <c r="AB5" s="346">
        <v>140</v>
      </c>
      <c r="AC5" s="346">
        <v>146</v>
      </c>
      <c r="AD5" s="346">
        <v>143</v>
      </c>
      <c r="AE5" s="238">
        <f>SUM(Z5:AD5)</f>
        <v>698</v>
      </c>
      <c r="AF5" s="1"/>
      <c r="AG5" s="157"/>
      <c r="AH5" s="157"/>
      <c r="AI5" s="157"/>
      <c r="AJ5" s="157"/>
      <c r="AK5" s="157"/>
      <c r="AL5" s="157"/>
    </row>
    <row r="6" spans="1:38" ht="18.600000000000001">
      <c r="A6" s="1"/>
      <c r="B6" s="351">
        <v>4</v>
      </c>
      <c r="C6" s="145" t="s">
        <v>61</v>
      </c>
      <c r="D6" s="235">
        <f>SUM(M6+S6+Y6+AE6)</f>
        <v>2753</v>
      </c>
      <c r="E6" s="86">
        <v>2149</v>
      </c>
      <c r="F6" s="297">
        <f>SUM(D6)/20</f>
        <v>137.65</v>
      </c>
      <c r="G6" s="87"/>
      <c r="H6" s="88">
        <v>127</v>
      </c>
      <c r="I6" s="88">
        <v>129</v>
      </c>
      <c r="J6" s="88">
        <v>142</v>
      </c>
      <c r="K6" s="88">
        <v>144</v>
      </c>
      <c r="L6" s="88">
        <v>142</v>
      </c>
      <c r="M6" s="235">
        <f>SUM(H6:L6)</f>
        <v>684</v>
      </c>
      <c r="N6" s="88">
        <v>130</v>
      </c>
      <c r="O6" s="88">
        <v>129</v>
      </c>
      <c r="P6" s="88">
        <v>140</v>
      </c>
      <c r="Q6" s="88">
        <v>126</v>
      </c>
      <c r="R6" s="88">
        <v>140</v>
      </c>
      <c r="S6" s="235">
        <f>SUM(N6:R6)</f>
        <v>665</v>
      </c>
      <c r="T6" s="149">
        <v>129</v>
      </c>
      <c r="U6" s="88">
        <v>144</v>
      </c>
      <c r="V6" s="88">
        <v>142</v>
      </c>
      <c r="W6" s="88">
        <v>147</v>
      </c>
      <c r="X6" s="88">
        <v>142</v>
      </c>
      <c r="Y6" s="235">
        <f>SUM(T6:X6)</f>
        <v>704</v>
      </c>
      <c r="Z6" s="346">
        <v>144</v>
      </c>
      <c r="AA6" s="346">
        <v>148</v>
      </c>
      <c r="AB6" s="346">
        <v>140</v>
      </c>
      <c r="AC6" s="346">
        <v>124</v>
      </c>
      <c r="AD6" s="346">
        <v>144</v>
      </c>
      <c r="AE6" s="238">
        <f>SUM(Z6:AD6)</f>
        <v>700</v>
      </c>
      <c r="AF6" s="1"/>
      <c r="AG6" s="157"/>
      <c r="AH6" s="157"/>
      <c r="AI6" s="157"/>
      <c r="AJ6" s="157"/>
      <c r="AK6" s="157"/>
      <c r="AL6" s="157"/>
    </row>
    <row r="7" spans="1:38" ht="18.600000000000001">
      <c r="A7" s="1"/>
      <c r="B7" s="351">
        <v>5</v>
      </c>
      <c r="C7" s="145" t="s">
        <v>28</v>
      </c>
      <c r="D7" s="235">
        <f>SUM(M7+S7+Y7+AE7)</f>
        <v>2747</v>
      </c>
      <c r="E7" s="75"/>
      <c r="F7" s="297">
        <f>SUM(D7)/20</f>
        <v>137.35</v>
      </c>
      <c r="G7" s="87"/>
      <c r="H7" s="88">
        <v>129</v>
      </c>
      <c r="I7" s="88">
        <v>126</v>
      </c>
      <c r="J7" s="88">
        <v>140</v>
      </c>
      <c r="K7" s="88">
        <v>124</v>
      </c>
      <c r="L7" s="88">
        <v>140</v>
      </c>
      <c r="M7" s="235">
        <f>SUM(H7:L7)</f>
        <v>659</v>
      </c>
      <c r="N7" s="88">
        <v>148</v>
      </c>
      <c r="O7" s="88">
        <v>144</v>
      </c>
      <c r="P7" s="88">
        <v>140</v>
      </c>
      <c r="Q7" s="88">
        <v>140</v>
      </c>
      <c r="R7" s="88">
        <v>119</v>
      </c>
      <c r="S7" s="235">
        <f>SUM(N7:R7)</f>
        <v>691</v>
      </c>
      <c r="T7" s="149">
        <v>126</v>
      </c>
      <c r="U7" s="88">
        <v>146</v>
      </c>
      <c r="V7" s="88">
        <v>142</v>
      </c>
      <c r="W7" s="88">
        <v>140</v>
      </c>
      <c r="X7" s="88">
        <v>146</v>
      </c>
      <c r="Y7" s="235">
        <f>SUM(T7:X7)</f>
        <v>700</v>
      </c>
      <c r="Z7" s="346">
        <v>144</v>
      </c>
      <c r="AA7" s="346">
        <v>140</v>
      </c>
      <c r="AB7" s="346">
        <v>146</v>
      </c>
      <c r="AC7" s="346">
        <v>123</v>
      </c>
      <c r="AD7" s="346">
        <v>144</v>
      </c>
      <c r="AE7" s="238">
        <f>SUM(Z7:AD7)</f>
        <v>697</v>
      </c>
      <c r="AF7" s="1"/>
      <c r="AG7" s="157"/>
      <c r="AH7" s="157"/>
      <c r="AI7" s="157"/>
      <c r="AJ7" s="157"/>
      <c r="AK7" s="157"/>
      <c r="AL7" s="157"/>
    </row>
    <row r="8" spans="1:38" ht="18.600000000000001">
      <c r="A8" s="1"/>
      <c r="B8" s="351">
        <v>6</v>
      </c>
      <c r="C8" s="145" t="s">
        <v>27</v>
      </c>
      <c r="D8" s="235">
        <f>SUM(M8+S8+Y8+AE8)</f>
        <v>2721</v>
      </c>
      <c r="E8" s="86">
        <v>2096</v>
      </c>
      <c r="F8" s="297">
        <f>SUM(D8)/20</f>
        <v>136.05000000000001</v>
      </c>
      <c r="G8" s="87"/>
      <c r="H8" s="88">
        <v>117</v>
      </c>
      <c r="I8" s="88">
        <v>127</v>
      </c>
      <c r="J8" s="88">
        <v>144</v>
      </c>
      <c r="K8" s="88">
        <v>140</v>
      </c>
      <c r="L8" s="88">
        <v>142</v>
      </c>
      <c r="M8" s="235">
        <f>SUM(H8:L8)</f>
        <v>670</v>
      </c>
      <c r="N8" s="88">
        <v>144</v>
      </c>
      <c r="O8" s="88">
        <v>144</v>
      </c>
      <c r="P8" s="88">
        <v>140</v>
      </c>
      <c r="Q8" s="88">
        <v>140</v>
      </c>
      <c r="R8" s="88">
        <v>123</v>
      </c>
      <c r="S8" s="235">
        <f>SUM(N8:R8)</f>
        <v>691</v>
      </c>
      <c r="T8" s="149">
        <v>145</v>
      </c>
      <c r="U8" s="88">
        <v>142</v>
      </c>
      <c r="V8" s="88">
        <v>144</v>
      </c>
      <c r="W8" s="88">
        <v>142</v>
      </c>
      <c r="X8" s="88">
        <v>123</v>
      </c>
      <c r="Y8" s="235">
        <f>SUM(T8:X8)</f>
        <v>696</v>
      </c>
      <c r="Z8" s="346">
        <v>127</v>
      </c>
      <c r="AA8" s="346">
        <v>140</v>
      </c>
      <c r="AB8" s="346">
        <v>140</v>
      </c>
      <c r="AC8" s="346">
        <v>131</v>
      </c>
      <c r="AD8" s="346">
        <v>126</v>
      </c>
      <c r="AE8" s="238">
        <f>SUM(Z8:AD8)</f>
        <v>664</v>
      </c>
      <c r="AF8" s="1"/>
      <c r="AG8" s="157"/>
      <c r="AH8" s="157"/>
      <c r="AI8" s="157"/>
      <c r="AJ8" s="157"/>
      <c r="AK8" s="157"/>
      <c r="AL8" s="157"/>
    </row>
    <row r="9" spans="1:38" ht="18.600000000000001">
      <c r="A9" s="1"/>
      <c r="B9" s="351">
        <v>7</v>
      </c>
      <c r="C9" s="71" t="s">
        <v>56</v>
      </c>
      <c r="D9" s="235">
        <f>SUM(M9+S9+Y9+AE9)</f>
        <v>2711</v>
      </c>
      <c r="E9" s="75"/>
      <c r="F9" s="297">
        <f>SUM(D9)/20</f>
        <v>135.55000000000001</v>
      </c>
      <c r="G9" s="87"/>
      <c r="H9" s="88">
        <v>143</v>
      </c>
      <c r="I9" s="88">
        <v>144</v>
      </c>
      <c r="J9" s="88">
        <v>120</v>
      </c>
      <c r="K9" s="88">
        <v>144</v>
      </c>
      <c r="L9" s="88">
        <v>144</v>
      </c>
      <c r="M9" s="235">
        <f>SUM(H9:L9)</f>
        <v>695</v>
      </c>
      <c r="N9" s="88">
        <v>129</v>
      </c>
      <c r="O9" s="88">
        <v>148</v>
      </c>
      <c r="P9" s="88">
        <v>142</v>
      </c>
      <c r="Q9" s="88">
        <v>144</v>
      </c>
      <c r="R9" s="88">
        <v>147</v>
      </c>
      <c r="S9" s="235">
        <f>SUM(N9:R9)</f>
        <v>710</v>
      </c>
      <c r="T9" s="88">
        <v>133</v>
      </c>
      <c r="U9" s="88">
        <v>140</v>
      </c>
      <c r="V9" s="88">
        <v>148</v>
      </c>
      <c r="W9" s="88">
        <v>126</v>
      </c>
      <c r="X9" s="88">
        <v>98</v>
      </c>
      <c r="Y9" s="235">
        <f>SUM(T9:X9)</f>
        <v>645</v>
      </c>
      <c r="Z9" s="88">
        <v>118</v>
      </c>
      <c r="AA9" s="88">
        <v>133</v>
      </c>
      <c r="AB9" s="88">
        <v>140</v>
      </c>
      <c r="AC9" s="88">
        <v>144</v>
      </c>
      <c r="AD9" s="88">
        <v>126</v>
      </c>
      <c r="AE9" s="238">
        <f>SUM(Z9:AD9)</f>
        <v>661</v>
      </c>
      <c r="AF9" s="1"/>
      <c r="AG9" s="157"/>
      <c r="AH9" s="157"/>
      <c r="AI9" s="157"/>
      <c r="AJ9" s="157"/>
      <c r="AK9" s="157"/>
      <c r="AL9" s="157"/>
    </row>
    <row r="10" spans="1:38" ht="18.600000000000001">
      <c r="A10" s="1"/>
      <c r="B10" s="351">
        <v>8</v>
      </c>
      <c r="C10" s="145" t="s">
        <v>26</v>
      </c>
      <c r="D10" s="235">
        <f>SUM(M10+S10+Y10+AE10)</f>
        <v>2693</v>
      </c>
      <c r="E10" s="75"/>
      <c r="F10" s="297">
        <f>SUM(D10)/20</f>
        <v>134.65</v>
      </c>
      <c r="G10" s="87"/>
      <c r="H10" s="88">
        <v>140</v>
      </c>
      <c r="I10" s="88">
        <v>118</v>
      </c>
      <c r="J10" s="88">
        <v>148</v>
      </c>
      <c r="K10" s="88">
        <v>118</v>
      </c>
      <c r="L10" s="88">
        <v>127</v>
      </c>
      <c r="M10" s="235">
        <f>SUM(H10:L10)</f>
        <v>651</v>
      </c>
      <c r="N10" s="88">
        <v>140</v>
      </c>
      <c r="O10" s="88">
        <v>129</v>
      </c>
      <c r="P10" s="88">
        <v>140</v>
      </c>
      <c r="Q10" s="88">
        <v>143</v>
      </c>
      <c r="R10" s="88">
        <v>146</v>
      </c>
      <c r="S10" s="235">
        <f>SUM(N10:R10)</f>
        <v>698</v>
      </c>
      <c r="T10" s="88">
        <v>125</v>
      </c>
      <c r="U10" s="88">
        <v>146</v>
      </c>
      <c r="V10" s="88">
        <v>122</v>
      </c>
      <c r="W10" s="88">
        <v>125</v>
      </c>
      <c r="X10" s="88">
        <v>140</v>
      </c>
      <c r="Y10" s="235">
        <f>SUM(T10:X10)</f>
        <v>658</v>
      </c>
      <c r="Z10" s="346">
        <v>144</v>
      </c>
      <c r="AA10" s="346">
        <v>140</v>
      </c>
      <c r="AB10" s="346">
        <v>146</v>
      </c>
      <c r="AC10" s="346">
        <v>124</v>
      </c>
      <c r="AD10" s="346">
        <v>132</v>
      </c>
      <c r="AE10" s="238">
        <f>SUM(Z10:AD10)</f>
        <v>686</v>
      </c>
      <c r="AF10" s="1"/>
      <c r="AG10" s="157"/>
      <c r="AH10" s="157"/>
      <c r="AI10" s="157"/>
      <c r="AJ10" s="157"/>
      <c r="AK10" s="157"/>
      <c r="AL10" s="157"/>
    </row>
    <row r="11" spans="1:38" ht="18.600000000000001">
      <c r="A11" s="1"/>
      <c r="B11" s="351">
        <v>9</v>
      </c>
      <c r="C11" s="145" t="s">
        <v>86</v>
      </c>
      <c r="D11" s="235">
        <f>SUM(M11+S11+Y11+AE11)</f>
        <v>2626</v>
      </c>
      <c r="E11" s="75"/>
      <c r="F11" s="297">
        <f>SUM(D11)/20</f>
        <v>131.30000000000001</v>
      </c>
      <c r="G11" s="87"/>
      <c r="H11" s="88">
        <v>129</v>
      </c>
      <c r="I11" s="88">
        <v>144</v>
      </c>
      <c r="J11" s="88">
        <v>144</v>
      </c>
      <c r="K11" s="88">
        <v>144</v>
      </c>
      <c r="L11" s="88">
        <v>128</v>
      </c>
      <c r="M11" s="235">
        <f>SUM(H11:L11)</f>
        <v>689</v>
      </c>
      <c r="N11" s="88">
        <v>110</v>
      </c>
      <c r="O11" s="88">
        <v>128</v>
      </c>
      <c r="P11" s="88">
        <v>140</v>
      </c>
      <c r="Q11" s="88">
        <v>140</v>
      </c>
      <c r="R11" s="88">
        <v>144</v>
      </c>
      <c r="S11" s="235">
        <f>SUM(N11:R11)</f>
        <v>662</v>
      </c>
      <c r="T11" s="149">
        <v>125</v>
      </c>
      <c r="U11" s="88">
        <v>127</v>
      </c>
      <c r="V11" s="88">
        <v>128</v>
      </c>
      <c r="W11" s="88">
        <v>106</v>
      </c>
      <c r="X11" s="88">
        <v>131</v>
      </c>
      <c r="Y11" s="235">
        <f>SUM(T11:X11)</f>
        <v>617</v>
      </c>
      <c r="Z11" s="346">
        <v>128</v>
      </c>
      <c r="AA11" s="346">
        <v>152</v>
      </c>
      <c r="AB11" s="346">
        <v>121</v>
      </c>
      <c r="AC11" s="346">
        <v>128</v>
      </c>
      <c r="AD11" s="346">
        <v>129</v>
      </c>
      <c r="AE11" s="238">
        <f>SUM(Z11:AD11)</f>
        <v>658</v>
      </c>
      <c r="AF11" s="1"/>
      <c r="AG11" s="157"/>
      <c r="AH11" s="157"/>
      <c r="AI11" s="157"/>
      <c r="AJ11" s="157"/>
      <c r="AK11" s="157"/>
      <c r="AL11" s="157"/>
    </row>
    <row r="12" spans="1:38" ht="18.600000000000001">
      <c r="A12" s="1"/>
      <c r="B12" s="351">
        <v>10</v>
      </c>
      <c r="C12" s="71" t="s">
        <v>33</v>
      </c>
      <c r="D12" s="235">
        <f>SUM(M12+S12+Y12+AE12)</f>
        <v>2582</v>
      </c>
      <c r="E12" s="75"/>
      <c r="F12" s="297">
        <f>SUM(D12)/20</f>
        <v>129.1</v>
      </c>
      <c r="G12" s="87"/>
      <c r="H12" s="88">
        <v>144</v>
      </c>
      <c r="I12" s="88">
        <v>128</v>
      </c>
      <c r="J12" s="88">
        <v>115</v>
      </c>
      <c r="K12" s="88">
        <v>120</v>
      </c>
      <c r="L12" s="88">
        <v>126</v>
      </c>
      <c r="M12" s="235">
        <f>SUM(H12:L12)</f>
        <v>633</v>
      </c>
      <c r="N12" s="88">
        <v>126</v>
      </c>
      <c r="O12" s="88">
        <v>130</v>
      </c>
      <c r="P12" s="88">
        <v>129</v>
      </c>
      <c r="Q12" s="88">
        <v>128</v>
      </c>
      <c r="R12" s="88">
        <v>142</v>
      </c>
      <c r="S12" s="235">
        <f>SUM(N12:R12)</f>
        <v>655</v>
      </c>
      <c r="T12" s="88">
        <v>124</v>
      </c>
      <c r="U12" s="88">
        <v>127</v>
      </c>
      <c r="V12" s="88">
        <v>127</v>
      </c>
      <c r="W12" s="88">
        <v>129</v>
      </c>
      <c r="X12" s="88">
        <v>108</v>
      </c>
      <c r="Y12" s="235">
        <f>SUM(T12:X12)</f>
        <v>615</v>
      </c>
      <c r="Z12" s="352">
        <v>129</v>
      </c>
      <c r="AA12" s="352">
        <v>140</v>
      </c>
      <c r="AB12" s="352">
        <v>130</v>
      </c>
      <c r="AC12" s="352">
        <v>136</v>
      </c>
      <c r="AD12" s="352">
        <v>144</v>
      </c>
      <c r="AE12" s="238">
        <f>SUM(Z12:AD12)</f>
        <v>679</v>
      </c>
      <c r="AF12" s="1"/>
      <c r="AG12" s="157"/>
      <c r="AH12" s="157"/>
      <c r="AI12" s="157"/>
      <c r="AJ12" s="157"/>
      <c r="AK12" s="157"/>
      <c r="AL12" s="157"/>
    </row>
    <row r="13" spans="1:38" ht="18.600000000000001">
      <c r="A13" s="1"/>
      <c r="B13" s="351">
        <v>11</v>
      </c>
      <c r="C13" s="145" t="s">
        <v>32</v>
      </c>
      <c r="D13" s="235">
        <f>SUM(M13+S13+Y13+AE13)</f>
        <v>2573</v>
      </c>
      <c r="E13" s="75"/>
      <c r="F13" s="297">
        <f>SUM(D13)/20</f>
        <v>128.65</v>
      </c>
      <c r="G13" s="87"/>
      <c r="H13" s="88">
        <v>140</v>
      </c>
      <c r="I13" s="88">
        <v>127</v>
      </c>
      <c r="J13" s="88">
        <v>99</v>
      </c>
      <c r="K13" s="88">
        <v>129</v>
      </c>
      <c r="L13" s="88">
        <v>140</v>
      </c>
      <c r="M13" s="235">
        <f>SUM(H13:L13)</f>
        <v>635</v>
      </c>
      <c r="N13" s="88">
        <v>111</v>
      </c>
      <c r="O13" s="88">
        <v>129</v>
      </c>
      <c r="P13" s="88">
        <v>142</v>
      </c>
      <c r="Q13" s="88">
        <v>127</v>
      </c>
      <c r="R13" s="88">
        <v>123</v>
      </c>
      <c r="S13" s="235">
        <f>SUM(N13:R13)</f>
        <v>632</v>
      </c>
      <c r="T13" s="149">
        <v>143</v>
      </c>
      <c r="U13" s="88">
        <v>127</v>
      </c>
      <c r="V13" s="88">
        <v>122</v>
      </c>
      <c r="W13" s="88">
        <v>128</v>
      </c>
      <c r="X13" s="88">
        <v>128</v>
      </c>
      <c r="Y13" s="235">
        <f>SUM(T13:X13)</f>
        <v>648</v>
      </c>
      <c r="Z13" s="346">
        <v>126</v>
      </c>
      <c r="AA13" s="346">
        <v>140</v>
      </c>
      <c r="AB13" s="346">
        <v>124</v>
      </c>
      <c r="AC13" s="346">
        <v>128</v>
      </c>
      <c r="AD13" s="346">
        <v>140</v>
      </c>
      <c r="AE13" s="238">
        <f>SUM(Z13:AD13)</f>
        <v>658</v>
      </c>
      <c r="AF13" s="1"/>
      <c r="AG13" s="157"/>
      <c r="AH13" s="157"/>
      <c r="AI13" s="157"/>
      <c r="AJ13" s="157"/>
      <c r="AK13" s="157"/>
      <c r="AL13" s="157"/>
    </row>
    <row r="14" spans="1:38" ht="18.600000000000001">
      <c r="A14" s="1"/>
      <c r="B14" s="351">
        <v>12</v>
      </c>
      <c r="C14" s="145" t="s">
        <v>42</v>
      </c>
      <c r="D14" s="235">
        <f>SUM(M14+S14+Y14+AE14)</f>
        <v>2551</v>
      </c>
      <c r="E14" s="75"/>
      <c r="F14" s="297">
        <f>SUM(D14)/20</f>
        <v>127.55</v>
      </c>
      <c r="G14" s="87"/>
      <c r="H14" s="88">
        <v>123</v>
      </c>
      <c r="I14" s="88">
        <v>102</v>
      </c>
      <c r="J14" s="88">
        <v>131</v>
      </c>
      <c r="K14" s="88">
        <v>128</v>
      </c>
      <c r="L14" s="88">
        <v>142</v>
      </c>
      <c r="M14" s="235">
        <f>SUM(H14:L14)</f>
        <v>626</v>
      </c>
      <c r="N14" s="88">
        <v>120</v>
      </c>
      <c r="O14" s="88">
        <v>125</v>
      </c>
      <c r="P14" s="88">
        <v>107</v>
      </c>
      <c r="Q14" s="88">
        <v>107</v>
      </c>
      <c r="R14" s="88">
        <v>142</v>
      </c>
      <c r="S14" s="235">
        <f>SUM(N14:R14)</f>
        <v>601</v>
      </c>
      <c r="T14" s="149">
        <v>140</v>
      </c>
      <c r="U14" s="88">
        <v>140</v>
      </c>
      <c r="V14" s="88">
        <v>142</v>
      </c>
      <c r="W14" s="88">
        <v>97</v>
      </c>
      <c r="X14" s="88">
        <v>140</v>
      </c>
      <c r="Y14" s="235">
        <f>SUM(T14:X14)</f>
        <v>659</v>
      </c>
      <c r="Z14" s="346">
        <v>129</v>
      </c>
      <c r="AA14" s="346">
        <v>148</v>
      </c>
      <c r="AB14" s="346">
        <v>115</v>
      </c>
      <c r="AC14" s="346">
        <v>125</v>
      </c>
      <c r="AD14" s="346">
        <v>148</v>
      </c>
      <c r="AE14" s="238">
        <f>SUM(Z14:AD14)</f>
        <v>665</v>
      </c>
      <c r="AF14" s="1"/>
      <c r="AG14" s="157"/>
      <c r="AH14" s="157"/>
      <c r="AI14" s="157"/>
      <c r="AJ14" s="157"/>
      <c r="AK14" s="157"/>
      <c r="AL14" s="157"/>
    </row>
    <row r="15" spans="1:38" ht="18.600000000000001">
      <c r="A15" s="1"/>
      <c r="B15" s="351">
        <v>13</v>
      </c>
      <c r="C15" s="145" t="s">
        <v>24</v>
      </c>
      <c r="D15" s="235">
        <f>SUM(M15+S15+Y15+AE15)</f>
        <v>2543</v>
      </c>
      <c r="E15" s="86">
        <v>2121</v>
      </c>
      <c r="F15" s="297">
        <f>SUM(D15)/20</f>
        <v>127.15</v>
      </c>
      <c r="G15" s="87"/>
      <c r="H15" s="88">
        <v>127</v>
      </c>
      <c r="I15" s="88">
        <v>126</v>
      </c>
      <c r="J15" s="88">
        <v>126</v>
      </c>
      <c r="K15" s="88">
        <v>94</v>
      </c>
      <c r="L15" s="88">
        <v>142</v>
      </c>
      <c r="M15" s="235">
        <f>SUM(H15:L15)</f>
        <v>615</v>
      </c>
      <c r="N15" s="88">
        <v>140</v>
      </c>
      <c r="O15" s="88">
        <v>123</v>
      </c>
      <c r="P15" s="88">
        <v>126</v>
      </c>
      <c r="Q15" s="88">
        <v>142</v>
      </c>
      <c r="R15" s="88">
        <v>131</v>
      </c>
      <c r="S15" s="235">
        <f>SUM(N15:R15)</f>
        <v>662</v>
      </c>
      <c r="T15" s="88">
        <v>140</v>
      </c>
      <c r="U15" s="88">
        <v>112</v>
      </c>
      <c r="V15" s="88">
        <v>140</v>
      </c>
      <c r="W15" s="88">
        <v>126</v>
      </c>
      <c r="X15" s="88">
        <v>128</v>
      </c>
      <c r="Y15" s="235">
        <f>SUM(T15:X15)</f>
        <v>646</v>
      </c>
      <c r="Z15" s="346">
        <v>126</v>
      </c>
      <c r="AA15" s="346">
        <v>126</v>
      </c>
      <c r="AB15" s="346">
        <v>120</v>
      </c>
      <c r="AC15" s="346">
        <v>140</v>
      </c>
      <c r="AD15" s="346">
        <v>108</v>
      </c>
      <c r="AE15" s="238">
        <f>SUM(Z15:AD15)</f>
        <v>620</v>
      </c>
      <c r="AF15" s="1"/>
      <c r="AG15" s="157"/>
      <c r="AH15" s="157"/>
      <c r="AI15" s="157"/>
      <c r="AJ15" s="157"/>
      <c r="AK15" s="157"/>
      <c r="AL15" s="157"/>
    </row>
    <row r="16" spans="1:38" ht="18.600000000000001">
      <c r="A16" s="1"/>
      <c r="B16" s="351">
        <v>14</v>
      </c>
      <c r="C16" s="145" t="s">
        <v>68</v>
      </c>
      <c r="D16" s="235">
        <f>SUM(M16+S16+Y16+AE16)</f>
        <v>2489</v>
      </c>
      <c r="E16" s="86">
        <v>2301</v>
      </c>
      <c r="F16" s="297">
        <f>SUM(D16)/20</f>
        <v>124.45</v>
      </c>
      <c r="G16" s="87"/>
      <c r="H16" s="88">
        <v>109</v>
      </c>
      <c r="I16" s="88">
        <v>140</v>
      </c>
      <c r="J16" s="88">
        <v>140</v>
      </c>
      <c r="K16" s="88">
        <v>126</v>
      </c>
      <c r="L16" s="88">
        <v>144</v>
      </c>
      <c r="M16" s="235">
        <f>SUM(H16:L16)</f>
        <v>659</v>
      </c>
      <c r="N16" s="88">
        <v>126</v>
      </c>
      <c r="O16" s="88">
        <v>122</v>
      </c>
      <c r="P16" s="88">
        <v>127</v>
      </c>
      <c r="Q16" s="88">
        <v>124</v>
      </c>
      <c r="R16" s="88">
        <v>120</v>
      </c>
      <c r="S16" s="235">
        <f>SUM(N16:R16)</f>
        <v>619</v>
      </c>
      <c r="T16" s="88">
        <v>126</v>
      </c>
      <c r="U16" s="88">
        <v>128</v>
      </c>
      <c r="V16" s="88">
        <v>130</v>
      </c>
      <c r="W16" s="88">
        <v>109</v>
      </c>
      <c r="X16" s="88">
        <v>125</v>
      </c>
      <c r="Y16" s="235">
        <f>SUM(T16:X16)</f>
        <v>618</v>
      </c>
      <c r="Z16" s="346">
        <v>110</v>
      </c>
      <c r="AA16" s="346">
        <v>133</v>
      </c>
      <c r="AB16" s="346">
        <v>99</v>
      </c>
      <c r="AC16" s="346">
        <v>127</v>
      </c>
      <c r="AD16" s="346">
        <v>124</v>
      </c>
      <c r="AE16" s="238">
        <f>SUM(Z16:AD16)</f>
        <v>593</v>
      </c>
      <c r="AF16" s="1"/>
      <c r="AG16" s="157"/>
      <c r="AH16" s="157"/>
      <c r="AI16" s="157"/>
      <c r="AJ16" s="157"/>
      <c r="AK16" s="157"/>
      <c r="AL16" s="157"/>
    </row>
    <row r="17" spans="1:38" ht="18.600000000000001">
      <c r="A17" s="1"/>
      <c r="B17" s="351">
        <v>15</v>
      </c>
      <c r="C17" s="145" t="s">
        <v>35</v>
      </c>
      <c r="D17" s="235">
        <f>SUM(M17+S17+Y17+AE17)</f>
        <v>2446</v>
      </c>
      <c r="E17" s="75"/>
      <c r="F17" s="297">
        <f>SUM(D17)/20</f>
        <v>122.3</v>
      </c>
      <c r="G17" s="87"/>
      <c r="H17" s="88">
        <v>140</v>
      </c>
      <c r="I17" s="88">
        <v>143</v>
      </c>
      <c r="J17" s="88">
        <v>140</v>
      </c>
      <c r="K17" s="88">
        <v>123</v>
      </c>
      <c r="L17" s="88">
        <v>124</v>
      </c>
      <c r="M17" s="235">
        <f>SUM(H17:L17)</f>
        <v>670</v>
      </c>
      <c r="N17" s="88">
        <v>128</v>
      </c>
      <c r="O17" s="88">
        <v>129</v>
      </c>
      <c r="P17" s="88">
        <v>108</v>
      </c>
      <c r="Q17" s="88">
        <v>124</v>
      </c>
      <c r="R17" s="88">
        <v>123</v>
      </c>
      <c r="S17" s="235">
        <f>SUM(N17:R17)</f>
        <v>612</v>
      </c>
      <c r="T17" s="149">
        <v>124</v>
      </c>
      <c r="U17" s="149">
        <v>127</v>
      </c>
      <c r="V17" s="149">
        <v>106</v>
      </c>
      <c r="W17" s="149">
        <v>109</v>
      </c>
      <c r="X17" s="88">
        <v>107</v>
      </c>
      <c r="Y17" s="235">
        <f>SUM(T17:X17)</f>
        <v>573</v>
      </c>
      <c r="Z17" s="346">
        <v>108</v>
      </c>
      <c r="AA17" s="346">
        <v>126</v>
      </c>
      <c r="AB17" s="346">
        <v>104</v>
      </c>
      <c r="AC17" s="346">
        <v>127</v>
      </c>
      <c r="AD17" s="346">
        <v>126</v>
      </c>
      <c r="AE17" s="238">
        <f>SUM(Z17:AD17)</f>
        <v>591</v>
      </c>
      <c r="AF17" s="1"/>
      <c r="AG17" s="157"/>
      <c r="AH17" s="157"/>
      <c r="AI17" s="157"/>
      <c r="AJ17" s="157"/>
      <c r="AK17" s="157"/>
      <c r="AL17" s="157"/>
    </row>
    <row r="18" spans="1:38" ht="18.600000000000001">
      <c r="A18" s="1"/>
      <c r="B18" s="351">
        <v>16</v>
      </c>
      <c r="C18" s="145" t="s">
        <v>31</v>
      </c>
      <c r="D18" s="235">
        <f>SUM(M18+S18+Y18+AE18)</f>
        <v>2444</v>
      </c>
      <c r="E18" s="75"/>
      <c r="F18" s="297">
        <f>SUM(D18)/20</f>
        <v>122.2</v>
      </c>
      <c r="G18" s="87"/>
      <c r="H18" s="88">
        <v>128</v>
      </c>
      <c r="I18" s="88">
        <v>124</v>
      </c>
      <c r="J18" s="88">
        <v>126</v>
      </c>
      <c r="K18" s="88">
        <v>108</v>
      </c>
      <c r="L18" s="88">
        <v>128</v>
      </c>
      <c r="M18" s="235">
        <f>SUM(H18:L18)</f>
        <v>614</v>
      </c>
      <c r="N18" s="88">
        <v>144</v>
      </c>
      <c r="O18" s="88">
        <v>129</v>
      </c>
      <c r="P18" s="88">
        <v>142</v>
      </c>
      <c r="Q18" s="88">
        <v>120</v>
      </c>
      <c r="R18" s="88">
        <v>122</v>
      </c>
      <c r="S18" s="235">
        <f>SUM(N18:R18)</f>
        <v>657</v>
      </c>
      <c r="T18" s="88">
        <v>120</v>
      </c>
      <c r="U18" s="88">
        <v>123</v>
      </c>
      <c r="V18" s="88">
        <v>128</v>
      </c>
      <c r="W18" s="88">
        <v>129</v>
      </c>
      <c r="X18" s="88">
        <v>120</v>
      </c>
      <c r="Y18" s="235">
        <f>SUM(T18:X18)</f>
        <v>620</v>
      </c>
      <c r="Z18" s="346">
        <v>121</v>
      </c>
      <c r="AA18" s="346">
        <v>77</v>
      </c>
      <c r="AB18" s="346">
        <v>123</v>
      </c>
      <c r="AC18" s="346">
        <v>112</v>
      </c>
      <c r="AD18" s="346">
        <v>120</v>
      </c>
      <c r="AE18" s="238">
        <f>SUM(Z18:AD18)</f>
        <v>553</v>
      </c>
      <c r="AF18" s="1"/>
      <c r="AG18" s="157"/>
      <c r="AH18" s="157"/>
      <c r="AI18" s="157"/>
      <c r="AJ18" s="157"/>
      <c r="AK18" s="157"/>
      <c r="AL18" s="157"/>
    </row>
    <row r="19" spans="1:38" ht="18.600000000000001">
      <c r="A19" s="1"/>
      <c r="B19" s="351">
        <v>17</v>
      </c>
      <c r="C19" s="145" t="s">
        <v>13</v>
      </c>
      <c r="D19" s="235">
        <f>SUM(M19+S19+Y19+AE19)</f>
        <v>2443</v>
      </c>
      <c r="E19" s="75"/>
      <c r="F19" s="297">
        <f>SUM(D19)/20</f>
        <v>122.15</v>
      </c>
      <c r="G19" s="87"/>
      <c r="H19" s="88">
        <v>120</v>
      </c>
      <c r="I19" s="88">
        <v>128</v>
      </c>
      <c r="J19" s="88">
        <v>129</v>
      </c>
      <c r="K19" s="88">
        <v>109</v>
      </c>
      <c r="L19" s="88">
        <v>99</v>
      </c>
      <c r="M19" s="235">
        <f>SUM(H19:L19)</f>
        <v>585</v>
      </c>
      <c r="N19" s="88">
        <v>128</v>
      </c>
      <c r="O19" s="88">
        <v>115</v>
      </c>
      <c r="P19" s="88">
        <v>124</v>
      </c>
      <c r="Q19" s="88">
        <v>115</v>
      </c>
      <c r="R19" s="88">
        <v>124</v>
      </c>
      <c r="S19" s="235">
        <f>SUM(N19:R19)</f>
        <v>606</v>
      </c>
      <c r="T19" s="149">
        <v>125</v>
      </c>
      <c r="U19" s="149">
        <v>140</v>
      </c>
      <c r="V19" s="149">
        <v>133</v>
      </c>
      <c r="W19" s="149">
        <v>131</v>
      </c>
      <c r="X19" s="88">
        <v>89</v>
      </c>
      <c r="Y19" s="235">
        <f>SUM(T19:X19)</f>
        <v>618</v>
      </c>
      <c r="Z19" s="346">
        <v>116</v>
      </c>
      <c r="AA19" s="346">
        <v>142</v>
      </c>
      <c r="AB19" s="346">
        <v>128</v>
      </c>
      <c r="AC19" s="346">
        <v>142</v>
      </c>
      <c r="AD19" s="346">
        <v>106</v>
      </c>
      <c r="AE19" s="238">
        <f>SUM(Z19:AD19)</f>
        <v>634</v>
      </c>
      <c r="AF19" s="1"/>
      <c r="AG19" s="157"/>
      <c r="AH19" s="157"/>
      <c r="AI19" s="157"/>
      <c r="AJ19" s="157"/>
      <c r="AK19" s="157"/>
      <c r="AL19" s="157"/>
    </row>
    <row r="20" spans="1:38" ht="18.600000000000001">
      <c r="A20" s="1"/>
      <c r="B20" s="351">
        <v>18</v>
      </c>
      <c r="C20" s="71" t="s">
        <v>62</v>
      </c>
      <c r="D20" s="235">
        <f>SUM(M20+S20+Y20+AE20)</f>
        <v>2365</v>
      </c>
      <c r="E20" s="75"/>
      <c r="F20" s="297">
        <f>SUM(D20)/20</f>
        <v>118.25</v>
      </c>
      <c r="G20" s="87"/>
      <c r="H20" s="88">
        <v>111</v>
      </c>
      <c r="I20" s="88">
        <v>140</v>
      </c>
      <c r="J20" s="88">
        <v>121</v>
      </c>
      <c r="K20" s="88">
        <v>113</v>
      </c>
      <c r="L20" s="88">
        <v>127</v>
      </c>
      <c r="M20" s="235">
        <f>SUM(H20:L20)</f>
        <v>612</v>
      </c>
      <c r="N20" s="88">
        <v>107</v>
      </c>
      <c r="O20" s="88">
        <v>106</v>
      </c>
      <c r="P20" s="88">
        <v>110</v>
      </c>
      <c r="Q20" s="88">
        <v>114</v>
      </c>
      <c r="R20" s="88">
        <v>123</v>
      </c>
      <c r="S20" s="235">
        <f>SUM(N20:R20)</f>
        <v>560</v>
      </c>
      <c r="T20" s="88">
        <v>120</v>
      </c>
      <c r="U20" s="88">
        <v>131</v>
      </c>
      <c r="V20" s="88">
        <v>122</v>
      </c>
      <c r="W20" s="88">
        <v>106</v>
      </c>
      <c r="X20" s="88">
        <v>99</v>
      </c>
      <c r="Y20" s="235">
        <f>SUM(T20:X20)</f>
        <v>578</v>
      </c>
      <c r="Z20" s="352">
        <v>140</v>
      </c>
      <c r="AA20" s="352">
        <v>109</v>
      </c>
      <c r="AB20" s="352">
        <v>116</v>
      </c>
      <c r="AC20" s="352">
        <v>123</v>
      </c>
      <c r="AD20" s="352">
        <v>127</v>
      </c>
      <c r="AE20" s="238">
        <f>SUM(Z20:AD20)</f>
        <v>615</v>
      </c>
      <c r="AF20" s="1"/>
      <c r="AG20" s="157"/>
      <c r="AH20" s="157"/>
      <c r="AI20" s="157"/>
      <c r="AJ20" s="157"/>
      <c r="AK20" s="157"/>
      <c r="AL20" s="157"/>
    </row>
    <row r="21" spans="1:38" ht="18.600000000000001">
      <c r="A21" s="1"/>
      <c r="B21" s="351">
        <v>19</v>
      </c>
      <c r="C21" s="145" t="s">
        <v>5</v>
      </c>
      <c r="D21" s="235">
        <f>SUM(M21+S21+Y21+AE21)</f>
        <v>2306</v>
      </c>
      <c r="E21" s="75"/>
      <c r="F21" s="297">
        <f>SUM(D21)/20</f>
        <v>115.3</v>
      </c>
      <c r="G21" s="87"/>
      <c r="H21" s="88">
        <v>101</v>
      </c>
      <c r="I21" s="88">
        <v>108</v>
      </c>
      <c r="J21" s="88">
        <v>90</v>
      </c>
      <c r="K21" s="88">
        <v>136</v>
      </c>
      <c r="L21" s="88">
        <v>125</v>
      </c>
      <c r="M21" s="235">
        <f>SUM(H21:L21)</f>
        <v>560</v>
      </c>
      <c r="N21" s="88">
        <v>122</v>
      </c>
      <c r="O21" s="88">
        <v>113</v>
      </c>
      <c r="P21" s="88">
        <v>126</v>
      </c>
      <c r="Q21" s="88">
        <v>107</v>
      </c>
      <c r="R21" s="88">
        <v>96</v>
      </c>
      <c r="S21" s="235">
        <f>SUM(N21:R21)</f>
        <v>564</v>
      </c>
      <c r="T21" s="149">
        <v>122</v>
      </c>
      <c r="U21" s="88">
        <v>126</v>
      </c>
      <c r="V21" s="88">
        <v>115</v>
      </c>
      <c r="W21" s="88">
        <v>124</v>
      </c>
      <c r="X21" s="88">
        <v>107</v>
      </c>
      <c r="Y21" s="235">
        <f>SUM(T21:X21)</f>
        <v>594</v>
      </c>
      <c r="Z21" s="346">
        <v>132</v>
      </c>
      <c r="AA21" s="346">
        <v>110</v>
      </c>
      <c r="AB21" s="346">
        <v>133</v>
      </c>
      <c r="AC21" s="346">
        <v>110</v>
      </c>
      <c r="AD21" s="346">
        <v>103</v>
      </c>
      <c r="AE21" s="238">
        <f>SUM(Z21:AD21)</f>
        <v>588</v>
      </c>
      <c r="AF21" s="1"/>
      <c r="AG21" s="157"/>
      <c r="AH21" s="157"/>
      <c r="AI21" s="157"/>
      <c r="AJ21" s="157"/>
      <c r="AK21" s="157"/>
      <c r="AL21" s="157"/>
    </row>
    <row r="22" spans="1:38" ht="18.600000000000001">
      <c r="A22" s="1"/>
      <c r="B22" s="351">
        <v>20</v>
      </c>
      <c r="C22" s="71" t="s">
        <v>3</v>
      </c>
      <c r="D22" s="235">
        <f>SUM(M22+S22+Y22+AE22)</f>
        <v>2305</v>
      </c>
      <c r="E22" s="75"/>
      <c r="F22" s="297">
        <f>SUM(D22)/20</f>
        <v>115.25</v>
      </c>
      <c r="G22" s="87"/>
      <c r="H22" s="88">
        <v>94</v>
      </c>
      <c r="I22" s="88">
        <v>125</v>
      </c>
      <c r="J22" s="88">
        <v>109</v>
      </c>
      <c r="K22" s="88">
        <v>126</v>
      </c>
      <c r="L22" s="88">
        <v>120</v>
      </c>
      <c r="M22" s="235">
        <f>SUM(H22:L22)</f>
        <v>574</v>
      </c>
      <c r="N22" s="88">
        <v>101</v>
      </c>
      <c r="O22" s="88">
        <v>124</v>
      </c>
      <c r="P22" s="88">
        <v>127</v>
      </c>
      <c r="Q22" s="88">
        <v>83</v>
      </c>
      <c r="R22" s="88">
        <v>106</v>
      </c>
      <c r="S22" s="235">
        <f>SUM(N22:R22)</f>
        <v>541</v>
      </c>
      <c r="T22" s="149">
        <v>108</v>
      </c>
      <c r="U22" s="149">
        <v>100</v>
      </c>
      <c r="V22" s="149">
        <v>122</v>
      </c>
      <c r="W22" s="149">
        <v>127</v>
      </c>
      <c r="X22" s="88">
        <v>121</v>
      </c>
      <c r="Y22" s="235">
        <f>SUM(T22:X22)</f>
        <v>578</v>
      </c>
      <c r="Z22" s="352">
        <v>116</v>
      </c>
      <c r="AA22" s="352">
        <v>140</v>
      </c>
      <c r="AB22" s="352">
        <v>127</v>
      </c>
      <c r="AC22" s="352">
        <v>109</v>
      </c>
      <c r="AD22" s="352">
        <v>120</v>
      </c>
      <c r="AE22" s="239">
        <f>SUM(Z22:AD22)</f>
        <v>612</v>
      </c>
      <c r="AF22" s="1"/>
      <c r="AG22" s="157"/>
      <c r="AH22" s="157"/>
      <c r="AI22" s="157"/>
      <c r="AJ22" s="157"/>
      <c r="AK22" s="157"/>
      <c r="AL22" s="157"/>
    </row>
    <row r="23" spans="1:38" ht="18.600000000000001">
      <c r="A23" s="1"/>
      <c r="B23" s="351">
        <v>21</v>
      </c>
      <c r="C23" s="145" t="s">
        <v>38</v>
      </c>
      <c r="D23" s="235">
        <f>SUM(M23+S23+Y23+AE23)</f>
        <v>2287</v>
      </c>
      <c r="E23" s="75"/>
      <c r="F23" s="297">
        <f>SUM(D23)/20</f>
        <v>114.35</v>
      </c>
      <c r="G23" s="87"/>
      <c r="H23" s="88">
        <v>126</v>
      </c>
      <c r="I23" s="88">
        <v>105</v>
      </c>
      <c r="J23" s="88">
        <v>122</v>
      </c>
      <c r="K23" s="88">
        <v>96</v>
      </c>
      <c r="L23" s="88">
        <v>120</v>
      </c>
      <c r="M23" s="235">
        <f>SUM(H23:L23)</f>
        <v>569</v>
      </c>
      <c r="N23" s="88">
        <v>111</v>
      </c>
      <c r="O23" s="88">
        <v>130</v>
      </c>
      <c r="P23" s="88">
        <v>104</v>
      </c>
      <c r="Q23" s="88">
        <v>88</v>
      </c>
      <c r="R23" s="88">
        <v>95</v>
      </c>
      <c r="S23" s="235">
        <f>SUM(N23:R23)</f>
        <v>528</v>
      </c>
      <c r="T23" s="149">
        <v>129</v>
      </c>
      <c r="U23" s="88">
        <v>123</v>
      </c>
      <c r="V23" s="88">
        <v>105</v>
      </c>
      <c r="W23" s="88">
        <v>128</v>
      </c>
      <c r="X23" s="88">
        <v>126</v>
      </c>
      <c r="Y23" s="235">
        <f>SUM(T23:X23)</f>
        <v>611</v>
      </c>
      <c r="Z23" s="346">
        <v>126</v>
      </c>
      <c r="AA23" s="346">
        <v>123</v>
      </c>
      <c r="AB23" s="346">
        <v>116</v>
      </c>
      <c r="AC23" s="346">
        <v>111</v>
      </c>
      <c r="AD23" s="346">
        <v>103</v>
      </c>
      <c r="AE23" s="238">
        <f>SUM(Z23:AD23)</f>
        <v>579</v>
      </c>
      <c r="AF23" s="1"/>
      <c r="AG23" s="157"/>
      <c r="AH23" s="157"/>
      <c r="AI23" s="157"/>
      <c r="AJ23" s="157"/>
      <c r="AK23" s="157"/>
      <c r="AL23" s="157"/>
    </row>
    <row r="24" spans="1:38" ht="18.600000000000001">
      <c r="A24" s="1"/>
      <c r="B24" s="351">
        <v>22</v>
      </c>
      <c r="C24" s="145" t="s">
        <v>41</v>
      </c>
      <c r="D24" s="235">
        <f>SUM(M24+S24+Y24+AE24)</f>
        <v>2171</v>
      </c>
      <c r="E24" s="75"/>
      <c r="F24" s="297">
        <f>SUM(D24)/20</f>
        <v>108.55</v>
      </c>
      <c r="G24" s="87"/>
      <c r="H24" s="88">
        <v>92</v>
      </c>
      <c r="I24" s="88">
        <v>106</v>
      </c>
      <c r="J24" s="88">
        <v>114</v>
      </c>
      <c r="K24" s="88">
        <v>126</v>
      </c>
      <c r="L24" s="88">
        <v>86</v>
      </c>
      <c r="M24" s="235">
        <f>SUM(H24:L24)</f>
        <v>524</v>
      </c>
      <c r="N24" s="88">
        <v>126</v>
      </c>
      <c r="O24" s="88">
        <v>120</v>
      </c>
      <c r="P24" s="88">
        <v>102</v>
      </c>
      <c r="Q24" s="88">
        <v>82</v>
      </c>
      <c r="R24" s="88">
        <v>114</v>
      </c>
      <c r="S24" s="235">
        <f>SUM(N24:R24)</f>
        <v>544</v>
      </c>
      <c r="T24" s="88">
        <v>102</v>
      </c>
      <c r="U24" s="88">
        <v>120</v>
      </c>
      <c r="V24" s="88">
        <v>107</v>
      </c>
      <c r="W24" s="88">
        <v>108</v>
      </c>
      <c r="X24" s="88">
        <v>120</v>
      </c>
      <c r="Y24" s="235">
        <f>SUM(T24:X24)</f>
        <v>557</v>
      </c>
      <c r="Z24" s="346">
        <v>108</v>
      </c>
      <c r="AA24" s="346">
        <v>108</v>
      </c>
      <c r="AB24" s="346">
        <v>107</v>
      </c>
      <c r="AC24" s="346">
        <v>120</v>
      </c>
      <c r="AD24" s="346">
        <v>103</v>
      </c>
      <c r="AE24" s="238">
        <f>SUM(Z24:AD24)</f>
        <v>546</v>
      </c>
      <c r="AF24" s="1"/>
      <c r="AG24" s="157"/>
      <c r="AH24" s="157"/>
      <c r="AI24" s="157"/>
      <c r="AJ24" s="157"/>
      <c r="AK24" s="157"/>
      <c r="AL24" s="157"/>
    </row>
    <row r="25" spans="1:38" ht="18.600000000000001">
      <c r="A25" s="1"/>
      <c r="B25" s="351">
        <v>23</v>
      </c>
      <c r="C25" s="71" t="s">
        <v>34</v>
      </c>
      <c r="D25" s="235">
        <f>SUM(M25+S25+Y25+AE25)</f>
        <v>2170</v>
      </c>
      <c r="E25" s="75"/>
      <c r="F25" s="297">
        <f>SUM(D25)/20</f>
        <v>108.5</v>
      </c>
      <c r="G25" s="87"/>
      <c r="H25" s="88">
        <v>126</v>
      </c>
      <c r="I25" s="88">
        <v>112</v>
      </c>
      <c r="J25" s="88">
        <v>103</v>
      </c>
      <c r="K25" s="88">
        <v>125</v>
      </c>
      <c r="L25" s="88">
        <v>89</v>
      </c>
      <c r="M25" s="235">
        <f>SUM(H25:L25)</f>
        <v>555</v>
      </c>
      <c r="N25" s="88">
        <v>110</v>
      </c>
      <c r="O25" s="88">
        <v>100</v>
      </c>
      <c r="P25" s="88">
        <v>84</v>
      </c>
      <c r="Q25" s="88">
        <v>112</v>
      </c>
      <c r="R25" s="88">
        <v>107</v>
      </c>
      <c r="S25" s="235">
        <f>SUM(N25:R25)</f>
        <v>513</v>
      </c>
      <c r="T25" s="149">
        <v>110</v>
      </c>
      <c r="U25" s="88">
        <v>92</v>
      </c>
      <c r="V25" s="88">
        <v>106</v>
      </c>
      <c r="W25" s="88">
        <v>101</v>
      </c>
      <c r="X25" s="88">
        <v>128</v>
      </c>
      <c r="Y25" s="235">
        <f>SUM(T25:X25)</f>
        <v>537</v>
      </c>
      <c r="Z25" s="352">
        <v>141</v>
      </c>
      <c r="AA25" s="352">
        <v>103</v>
      </c>
      <c r="AB25" s="352">
        <v>113</v>
      </c>
      <c r="AC25" s="352">
        <v>93</v>
      </c>
      <c r="AD25" s="352">
        <v>115</v>
      </c>
      <c r="AE25" s="238">
        <f>SUM(Z25:AD25)</f>
        <v>565</v>
      </c>
      <c r="AF25" s="1"/>
      <c r="AG25" s="157"/>
      <c r="AH25" s="157"/>
      <c r="AI25" s="157"/>
      <c r="AJ25" s="157"/>
      <c r="AK25" s="157"/>
      <c r="AL25" s="157"/>
    </row>
    <row r="26" spans="1:38" ht="18.600000000000001">
      <c r="A26" s="1"/>
      <c r="B26" s="351">
        <v>24</v>
      </c>
      <c r="C26" s="146" t="s">
        <v>69</v>
      </c>
      <c r="D26" s="235">
        <f>SUM(M26+S26+Y26+AE26)</f>
        <v>2046</v>
      </c>
      <c r="E26" s="86">
        <v>2048</v>
      </c>
      <c r="F26" s="297">
        <f>SUM(D26)/20</f>
        <v>102.3</v>
      </c>
      <c r="G26" s="87"/>
      <c r="H26" s="88">
        <v>93</v>
      </c>
      <c r="I26" s="88">
        <v>107</v>
      </c>
      <c r="J26" s="88">
        <v>91</v>
      </c>
      <c r="K26" s="88">
        <v>107</v>
      </c>
      <c r="L26" s="88">
        <v>124</v>
      </c>
      <c r="M26" s="235">
        <f>SUM(H26:L26)</f>
        <v>522</v>
      </c>
      <c r="N26" s="88">
        <v>103</v>
      </c>
      <c r="O26" s="88">
        <v>115</v>
      </c>
      <c r="P26" s="88">
        <v>92</v>
      </c>
      <c r="Q26" s="88">
        <v>88</v>
      </c>
      <c r="R26" s="88">
        <v>104</v>
      </c>
      <c r="S26" s="235">
        <f>SUM(N26:R26)</f>
        <v>502</v>
      </c>
      <c r="T26" s="149">
        <v>104</v>
      </c>
      <c r="U26" s="88">
        <v>78</v>
      </c>
      <c r="V26" s="88">
        <v>120</v>
      </c>
      <c r="W26" s="88">
        <v>92</v>
      </c>
      <c r="X26" s="88">
        <v>109</v>
      </c>
      <c r="Y26" s="235">
        <f>SUM(T26:X26)</f>
        <v>503</v>
      </c>
      <c r="Z26" s="346">
        <v>103</v>
      </c>
      <c r="AA26" s="346">
        <v>88</v>
      </c>
      <c r="AB26" s="346">
        <v>107</v>
      </c>
      <c r="AC26" s="346">
        <v>112</v>
      </c>
      <c r="AD26" s="346">
        <v>109</v>
      </c>
      <c r="AE26" s="238">
        <f>SUM(Z26:AD26)</f>
        <v>519</v>
      </c>
      <c r="AF26" s="1"/>
      <c r="AG26" s="157"/>
      <c r="AH26" s="157"/>
      <c r="AI26" s="157"/>
      <c r="AJ26" s="157"/>
      <c r="AK26" s="157"/>
      <c r="AL26" s="157"/>
    </row>
    <row r="27" spans="1:38" ht="18.600000000000001">
      <c r="A27" s="1"/>
      <c r="B27" s="351">
        <v>25</v>
      </c>
      <c r="C27" s="145" t="s">
        <v>39</v>
      </c>
      <c r="D27" s="235">
        <f>SUM(M27+S27+Y27+AE27)</f>
        <v>2035</v>
      </c>
      <c r="E27" s="86">
        <v>2314</v>
      </c>
      <c r="F27" s="297">
        <f>SUM(D27)/20</f>
        <v>101.75</v>
      </c>
      <c r="G27" s="87"/>
      <c r="H27" s="88">
        <v>111</v>
      </c>
      <c r="I27" s="88">
        <v>82</v>
      </c>
      <c r="J27" s="88">
        <v>92</v>
      </c>
      <c r="K27" s="88">
        <v>107</v>
      </c>
      <c r="L27" s="88">
        <v>112</v>
      </c>
      <c r="M27" s="235">
        <f>SUM(H27:L27)</f>
        <v>504</v>
      </c>
      <c r="N27" s="88">
        <v>120</v>
      </c>
      <c r="O27" s="88">
        <v>96</v>
      </c>
      <c r="P27" s="88">
        <v>97</v>
      </c>
      <c r="Q27" s="88">
        <v>87</v>
      </c>
      <c r="R27" s="88">
        <v>110</v>
      </c>
      <c r="S27" s="235">
        <f>SUM(N27:R27)</f>
        <v>510</v>
      </c>
      <c r="T27" s="88">
        <v>90</v>
      </c>
      <c r="U27" s="88">
        <v>124</v>
      </c>
      <c r="V27" s="88">
        <v>101</v>
      </c>
      <c r="W27" s="88">
        <v>102</v>
      </c>
      <c r="X27" s="88">
        <v>102</v>
      </c>
      <c r="Y27" s="235">
        <f>SUM(T27:X27)</f>
        <v>519</v>
      </c>
      <c r="Z27" s="346">
        <v>107</v>
      </c>
      <c r="AA27" s="346">
        <v>95</v>
      </c>
      <c r="AB27" s="346">
        <v>103</v>
      </c>
      <c r="AC27" s="346">
        <v>108</v>
      </c>
      <c r="AD27" s="346">
        <v>89</v>
      </c>
      <c r="AE27" s="238">
        <f>SUM(Z27:AD27)</f>
        <v>502</v>
      </c>
      <c r="AF27" s="1"/>
      <c r="AG27" s="157"/>
      <c r="AH27" s="157"/>
      <c r="AI27" s="157"/>
      <c r="AJ27" s="157"/>
      <c r="AK27" s="157"/>
      <c r="AL27" s="157"/>
    </row>
    <row r="28" spans="1:38" ht="18.600000000000001">
      <c r="A28" s="1"/>
      <c r="B28" s="351">
        <v>26</v>
      </c>
      <c r="C28" s="145" t="s">
        <v>36</v>
      </c>
      <c r="D28" s="235">
        <f>SUM(M28+S28+Y28+AE28)</f>
        <v>1978</v>
      </c>
      <c r="E28" s="86">
        <v>2016</v>
      </c>
      <c r="F28" s="297">
        <f>SUM(D28)/20</f>
        <v>98.9</v>
      </c>
      <c r="G28" s="87"/>
      <c r="H28" s="88">
        <v>58</v>
      </c>
      <c r="I28" s="88">
        <v>113</v>
      </c>
      <c r="J28" s="88">
        <v>107</v>
      </c>
      <c r="K28" s="88">
        <v>92</v>
      </c>
      <c r="L28" s="88">
        <v>112</v>
      </c>
      <c r="M28" s="235">
        <f>SUM(H28:L28)</f>
        <v>482</v>
      </c>
      <c r="N28" s="88">
        <v>90</v>
      </c>
      <c r="O28" s="88">
        <v>88</v>
      </c>
      <c r="P28" s="88">
        <v>108</v>
      </c>
      <c r="Q28" s="88">
        <v>104</v>
      </c>
      <c r="R28" s="88">
        <v>94</v>
      </c>
      <c r="S28" s="235">
        <f>SUM(N28:R28)</f>
        <v>484</v>
      </c>
      <c r="T28" s="149">
        <v>85</v>
      </c>
      <c r="U28" s="149">
        <v>108</v>
      </c>
      <c r="V28" s="149">
        <v>97</v>
      </c>
      <c r="W28" s="149">
        <v>124</v>
      </c>
      <c r="X28" s="88">
        <v>89</v>
      </c>
      <c r="Y28" s="235">
        <f>SUM(T28:X28)</f>
        <v>503</v>
      </c>
      <c r="Z28" s="346">
        <v>110</v>
      </c>
      <c r="AA28" s="346">
        <v>93</v>
      </c>
      <c r="AB28" s="346">
        <v>76</v>
      </c>
      <c r="AC28" s="346">
        <v>112</v>
      </c>
      <c r="AD28" s="346">
        <v>118</v>
      </c>
      <c r="AE28" s="238">
        <f>SUM(Z28:AD28)</f>
        <v>509</v>
      </c>
      <c r="AF28" s="1"/>
      <c r="AG28" s="157"/>
      <c r="AH28" s="157"/>
      <c r="AI28" s="157"/>
      <c r="AJ28" s="157"/>
      <c r="AK28" s="157"/>
      <c r="AL28" s="157"/>
    </row>
    <row r="29" spans="1:38" ht="18.600000000000001">
      <c r="A29" s="1"/>
      <c r="B29" s="349">
        <v>27</v>
      </c>
      <c r="C29" s="145" t="s">
        <v>71</v>
      </c>
      <c r="D29" s="235">
        <f>SUM(M29+S29+Y29+AE29)</f>
        <v>1953</v>
      </c>
      <c r="E29" s="75"/>
      <c r="F29" s="297">
        <f>SUM(D29)/20</f>
        <v>97.65</v>
      </c>
      <c r="G29" s="87"/>
      <c r="H29" s="88">
        <v>95</v>
      </c>
      <c r="I29" s="88">
        <v>88</v>
      </c>
      <c r="J29" s="88">
        <v>90</v>
      </c>
      <c r="K29" s="88">
        <v>124</v>
      </c>
      <c r="L29" s="88">
        <v>93</v>
      </c>
      <c r="M29" s="235">
        <f>SUM(H29:L29)</f>
        <v>490</v>
      </c>
      <c r="N29" s="88">
        <v>78</v>
      </c>
      <c r="O29" s="88">
        <v>105</v>
      </c>
      <c r="P29" s="88">
        <v>106</v>
      </c>
      <c r="Q29" s="88">
        <v>93</v>
      </c>
      <c r="R29" s="88">
        <v>97</v>
      </c>
      <c r="S29" s="235">
        <f>SUM(N29:R29)</f>
        <v>479</v>
      </c>
      <c r="T29" s="149">
        <v>105</v>
      </c>
      <c r="U29" s="88">
        <v>104</v>
      </c>
      <c r="V29" s="88">
        <v>90</v>
      </c>
      <c r="W29" s="88">
        <v>80</v>
      </c>
      <c r="X29" s="88">
        <v>108</v>
      </c>
      <c r="Y29" s="235">
        <f>SUM(T29:X29)</f>
        <v>487</v>
      </c>
      <c r="Z29" s="346">
        <v>84</v>
      </c>
      <c r="AA29" s="346">
        <v>120</v>
      </c>
      <c r="AB29" s="346">
        <v>87</v>
      </c>
      <c r="AC29" s="346">
        <v>98</v>
      </c>
      <c r="AD29" s="346">
        <v>108</v>
      </c>
      <c r="AE29" s="238">
        <f>SUM(Z29:AD29)</f>
        <v>497</v>
      </c>
      <c r="AF29" s="1"/>
      <c r="AG29" s="157"/>
      <c r="AH29" s="157"/>
      <c r="AI29" s="157"/>
      <c r="AJ29" s="157"/>
      <c r="AK29" s="157"/>
      <c r="AL29" s="157"/>
    </row>
    <row r="30" spans="1:38" ht="18.600000000000001">
      <c r="A30" s="1"/>
      <c r="B30" s="349">
        <v>28</v>
      </c>
      <c r="C30" s="145" t="s">
        <v>37</v>
      </c>
      <c r="D30" s="235">
        <f>SUM(M30+S30+Y30+AE30)</f>
        <v>1939</v>
      </c>
      <c r="E30" s="75"/>
      <c r="F30" s="297">
        <f>SUM(D30)/20</f>
        <v>96.95</v>
      </c>
      <c r="G30" s="87"/>
      <c r="H30" s="88">
        <v>117</v>
      </c>
      <c r="I30" s="88">
        <v>85</v>
      </c>
      <c r="J30" s="88">
        <v>76</v>
      </c>
      <c r="K30" s="88">
        <v>102</v>
      </c>
      <c r="L30" s="88">
        <v>93</v>
      </c>
      <c r="M30" s="235">
        <f>SUM(H30:L30)</f>
        <v>473</v>
      </c>
      <c r="N30" s="88">
        <v>107</v>
      </c>
      <c r="O30" s="88">
        <v>103</v>
      </c>
      <c r="P30" s="88">
        <v>90</v>
      </c>
      <c r="Q30" s="88">
        <v>102</v>
      </c>
      <c r="R30" s="88">
        <v>56</v>
      </c>
      <c r="S30" s="235">
        <f>SUM(N30:R30)</f>
        <v>458</v>
      </c>
      <c r="T30" s="149">
        <v>106</v>
      </c>
      <c r="U30" s="88">
        <v>94</v>
      </c>
      <c r="V30" s="88">
        <v>100</v>
      </c>
      <c r="W30" s="88">
        <v>94</v>
      </c>
      <c r="X30" s="88">
        <v>105</v>
      </c>
      <c r="Y30" s="235">
        <f>SUM(T30:X30)</f>
        <v>499</v>
      </c>
      <c r="Z30" s="346">
        <v>95</v>
      </c>
      <c r="AA30" s="346">
        <v>113</v>
      </c>
      <c r="AB30" s="346">
        <v>102</v>
      </c>
      <c r="AC30" s="346">
        <v>89</v>
      </c>
      <c r="AD30" s="346">
        <v>110</v>
      </c>
      <c r="AE30" s="238">
        <f>SUM(Z30:AD30)</f>
        <v>509</v>
      </c>
      <c r="AF30" s="1"/>
      <c r="AG30" s="157"/>
      <c r="AH30" s="157"/>
      <c r="AI30" s="157"/>
      <c r="AJ30" s="157"/>
      <c r="AK30" s="157"/>
      <c r="AL30" s="157"/>
    </row>
    <row r="31" spans="1:38" ht="18.600000000000001">
      <c r="A31" s="1"/>
      <c r="B31" s="349">
        <v>29</v>
      </c>
      <c r="C31" s="145" t="s">
        <v>57</v>
      </c>
      <c r="D31" s="235">
        <f>SUM(M31+S31+Y31+AE31)</f>
        <v>0</v>
      </c>
      <c r="E31" s="86">
        <v>2203</v>
      </c>
      <c r="F31" s="297">
        <f>SUM(D31)/20</f>
        <v>0</v>
      </c>
      <c r="G31" s="87"/>
      <c r="H31" s="88">
        <v>0</v>
      </c>
      <c r="I31" s="88">
        <v>0</v>
      </c>
      <c r="J31" s="88">
        <v>0</v>
      </c>
      <c r="K31" s="88">
        <v>0</v>
      </c>
      <c r="L31" s="88">
        <v>0</v>
      </c>
      <c r="M31" s="235">
        <f>SUM(H31:L31)</f>
        <v>0</v>
      </c>
      <c r="N31" s="88">
        <v>0</v>
      </c>
      <c r="O31" s="88">
        <v>0</v>
      </c>
      <c r="P31" s="88">
        <v>0</v>
      </c>
      <c r="Q31" s="88">
        <v>0</v>
      </c>
      <c r="R31" s="88">
        <v>0</v>
      </c>
      <c r="S31" s="235">
        <f>SUM(N31:R31)</f>
        <v>0</v>
      </c>
      <c r="T31" s="149">
        <v>0</v>
      </c>
      <c r="U31" s="88">
        <v>0</v>
      </c>
      <c r="V31" s="88">
        <v>0</v>
      </c>
      <c r="W31" s="88">
        <v>0</v>
      </c>
      <c r="X31" s="88">
        <v>0</v>
      </c>
      <c r="Y31" s="235">
        <f>SUM(T31:X31)</f>
        <v>0</v>
      </c>
      <c r="Z31" s="346">
        <v>0</v>
      </c>
      <c r="AA31" s="346">
        <v>0</v>
      </c>
      <c r="AB31" s="346">
        <v>0</v>
      </c>
      <c r="AC31" s="346">
        <v>0</v>
      </c>
      <c r="AD31" s="346">
        <v>0</v>
      </c>
      <c r="AE31" s="238">
        <f>SUM(Z31:AD31)</f>
        <v>0</v>
      </c>
      <c r="AF31" s="1"/>
      <c r="AG31" s="157"/>
      <c r="AH31" s="157"/>
      <c r="AI31" s="157"/>
      <c r="AJ31" s="157"/>
      <c r="AK31" s="157"/>
      <c r="AL31" s="157"/>
    </row>
    <row r="32" spans="1:38" ht="18.600000000000001">
      <c r="A32" s="1"/>
      <c r="B32" s="349">
        <v>30</v>
      </c>
      <c r="C32" s="145" t="s">
        <v>60</v>
      </c>
      <c r="D32" s="235">
        <f>SUM(M32+S32+Y32+AE32)</f>
        <v>0</v>
      </c>
      <c r="E32" s="75"/>
      <c r="F32" s="297">
        <f>SUM(D32)/20</f>
        <v>0</v>
      </c>
      <c r="G32" s="87"/>
      <c r="H32" s="88">
        <v>0</v>
      </c>
      <c r="I32" s="88">
        <v>0</v>
      </c>
      <c r="J32" s="88">
        <v>0</v>
      </c>
      <c r="K32" s="88">
        <v>0</v>
      </c>
      <c r="L32" s="88">
        <v>0</v>
      </c>
      <c r="M32" s="235">
        <f>SUM(H32:L32)</f>
        <v>0</v>
      </c>
      <c r="N32" s="88">
        <v>0</v>
      </c>
      <c r="O32" s="88">
        <v>0</v>
      </c>
      <c r="P32" s="88">
        <v>0</v>
      </c>
      <c r="Q32" s="88">
        <v>0</v>
      </c>
      <c r="R32" s="88">
        <v>0</v>
      </c>
      <c r="S32" s="235">
        <f>SUM(N32:R32)</f>
        <v>0</v>
      </c>
      <c r="T32" s="149">
        <v>0</v>
      </c>
      <c r="U32" s="88">
        <v>0</v>
      </c>
      <c r="V32" s="88">
        <v>0</v>
      </c>
      <c r="W32" s="88">
        <v>0</v>
      </c>
      <c r="X32" s="88">
        <v>0</v>
      </c>
      <c r="Y32" s="235">
        <f>SUM(T32:X32)</f>
        <v>0</v>
      </c>
      <c r="Z32" s="346">
        <v>0</v>
      </c>
      <c r="AA32" s="346">
        <v>0</v>
      </c>
      <c r="AB32" s="346">
        <v>0</v>
      </c>
      <c r="AC32" s="346">
        <v>0</v>
      </c>
      <c r="AD32" s="346">
        <v>0</v>
      </c>
      <c r="AE32" s="238">
        <f>SUM(Z32:AD32)</f>
        <v>0</v>
      </c>
      <c r="AF32" s="1"/>
      <c r="AG32" s="157"/>
      <c r="AH32" s="157"/>
      <c r="AI32" s="157"/>
      <c r="AJ32" s="157"/>
      <c r="AK32" s="157"/>
      <c r="AL32" s="157"/>
    </row>
    <row r="33" spans="1:38" ht="18.600000000000001">
      <c r="A33" s="1"/>
      <c r="B33" s="349">
        <v>31</v>
      </c>
      <c r="C33" s="145" t="s">
        <v>40</v>
      </c>
      <c r="D33" s="235">
        <f>SUM(M33+S33+Y33+AE33)</f>
        <v>0</v>
      </c>
      <c r="E33" s="75"/>
      <c r="F33" s="297">
        <f>SUM(D33)/20</f>
        <v>0</v>
      </c>
      <c r="G33" s="87"/>
      <c r="H33" s="88">
        <v>0</v>
      </c>
      <c r="I33" s="88">
        <v>0</v>
      </c>
      <c r="J33" s="88">
        <v>0</v>
      </c>
      <c r="K33" s="88">
        <v>0</v>
      </c>
      <c r="L33" s="88">
        <v>0</v>
      </c>
      <c r="M33" s="235">
        <f>SUM(H33:L33)</f>
        <v>0</v>
      </c>
      <c r="N33" s="88">
        <v>0</v>
      </c>
      <c r="O33" s="88">
        <v>0</v>
      </c>
      <c r="P33" s="88">
        <v>0</v>
      </c>
      <c r="Q33" s="88">
        <v>0</v>
      </c>
      <c r="R33" s="88">
        <v>0</v>
      </c>
      <c r="S33" s="235">
        <f>SUM(N33:R33)</f>
        <v>0</v>
      </c>
      <c r="T33" s="88">
        <v>0</v>
      </c>
      <c r="U33" s="88">
        <v>0</v>
      </c>
      <c r="V33" s="88">
        <v>0</v>
      </c>
      <c r="W33" s="88">
        <v>0</v>
      </c>
      <c r="X33" s="88">
        <v>0</v>
      </c>
      <c r="Y33" s="235">
        <f>SUM(T33:X33)</f>
        <v>0</v>
      </c>
      <c r="Z33" s="346">
        <v>0</v>
      </c>
      <c r="AA33" s="346">
        <v>0</v>
      </c>
      <c r="AB33" s="346">
        <v>0</v>
      </c>
      <c r="AC33" s="346">
        <v>0</v>
      </c>
      <c r="AD33" s="346">
        <v>0</v>
      </c>
      <c r="AE33" s="238">
        <f>SUM(Z33:AD33)</f>
        <v>0</v>
      </c>
      <c r="AF33" s="1"/>
      <c r="AG33" s="157"/>
      <c r="AH33" s="157"/>
      <c r="AI33" s="157"/>
      <c r="AJ33" s="157"/>
      <c r="AK33" s="157"/>
      <c r="AL33" s="157"/>
    </row>
    <row r="34" spans="1:38" ht="19.2" thickBot="1">
      <c r="A34" s="1"/>
      <c r="B34" s="348">
        <v>32</v>
      </c>
      <c r="C34" s="150" t="s">
        <v>58</v>
      </c>
      <c r="D34" s="236">
        <f>SUM(M34+S34+Y34+AE34)</f>
        <v>0</v>
      </c>
      <c r="E34" s="347"/>
      <c r="F34" s="298">
        <f>SUM(D34)/20</f>
        <v>0</v>
      </c>
      <c r="G34" s="347"/>
      <c r="H34" s="89">
        <v>0</v>
      </c>
      <c r="I34" s="89">
        <v>0</v>
      </c>
      <c r="J34" s="89">
        <v>0</v>
      </c>
      <c r="K34" s="89">
        <v>0</v>
      </c>
      <c r="L34" s="89">
        <v>0</v>
      </c>
      <c r="M34" s="236">
        <f>SUM(H34:L34)</f>
        <v>0</v>
      </c>
      <c r="N34" s="89">
        <v>0</v>
      </c>
      <c r="O34" s="89">
        <v>0</v>
      </c>
      <c r="P34" s="89">
        <v>0</v>
      </c>
      <c r="Q34" s="89">
        <v>0</v>
      </c>
      <c r="R34" s="89">
        <v>0</v>
      </c>
      <c r="S34" s="236">
        <f>SUM(N34:R34)</f>
        <v>0</v>
      </c>
      <c r="T34" s="89">
        <v>0</v>
      </c>
      <c r="U34" s="89">
        <v>0</v>
      </c>
      <c r="V34" s="89">
        <v>0</v>
      </c>
      <c r="W34" s="89">
        <v>0</v>
      </c>
      <c r="X34" s="89">
        <v>0</v>
      </c>
      <c r="Y34" s="236">
        <f>SUM(T34:X34)</f>
        <v>0</v>
      </c>
      <c r="Z34" s="151">
        <v>0</v>
      </c>
      <c r="AA34" s="151">
        <v>0</v>
      </c>
      <c r="AB34" s="151">
        <v>0</v>
      </c>
      <c r="AC34" s="151">
        <v>0</v>
      </c>
      <c r="AD34" s="151">
        <v>0</v>
      </c>
      <c r="AE34" s="240">
        <f>SUM(Z34:AD34)</f>
        <v>0</v>
      </c>
      <c r="AF34" s="1"/>
      <c r="AG34" s="157"/>
      <c r="AH34" s="157"/>
      <c r="AI34" s="157"/>
      <c r="AJ34" s="157"/>
      <c r="AK34" s="157"/>
      <c r="AL34" s="157"/>
    </row>
    <row r="35" spans="1:38" ht="18.600000000000001">
      <c r="A35" s="1"/>
      <c r="B35" s="4"/>
      <c r="C35" s="342"/>
      <c r="D35" s="26"/>
      <c r="E35" s="5"/>
      <c r="F35" s="343"/>
      <c r="G35" s="344"/>
      <c r="H35" s="345"/>
      <c r="I35" s="345"/>
      <c r="J35" s="345"/>
      <c r="K35" s="345"/>
      <c r="L35" s="345"/>
      <c r="M35" s="26"/>
      <c r="N35" s="345"/>
      <c r="O35" s="345"/>
      <c r="P35" s="345"/>
      <c r="Q35" s="345"/>
      <c r="R35" s="345"/>
      <c r="S35" s="26"/>
      <c r="T35" s="7"/>
      <c r="U35" s="345"/>
      <c r="V35" s="345"/>
      <c r="W35" s="345"/>
      <c r="X35" s="345"/>
      <c r="Y35" s="26"/>
      <c r="Z35" s="1"/>
      <c r="AA35" s="1"/>
      <c r="AB35" s="1"/>
      <c r="AC35" s="1"/>
      <c r="AD35" s="1"/>
      <c r="AE35" s="1"/>
      <c r="AF35" s="1"/>
      <c r="AG35" s="157"/>
      <c r="AH35" s="157"/>
      <c r="AI35" s="157"/>
      <c r="AJ35" s="157"/>
      <c r="AK35" s="157"/>
      <c r="AL35" s="157"/>
    </row>
    <row r="36" spans="1:38" ht="18.600000000000001">
      <c r="A36" s="147"/>
      <c r="B36" s="74"/>
      <c r="C36" s="156"/>
      <c r="D36" s="86"/>
      <c r="E36" s="75"/>
      <c r="F36" s="67"/>
      <c r="G36" s="87"/>
      <c r="H36" s="88"/>
      <c r="I36" s="88"/>
      <c r="J36" s="88"/>
      <c r="K36" s="88"/>
      <c r="L36" s="88"/>
      <c r="M36" s="86"/>
      <c r="N36" s="88"/>
      <c r="O36" s="88"/>
      <c r="P36" s="88"/>
      <c r="Q36" s="88"/>
      <c r="R36" s="88"/>
      <c r="S36" s="86"/>
      <c r="T36" s="149"/>
      <c r="U36" s="88"/>
      <c r="V36" s="88"/>
      <c r="W36" s="88"/>
      <c r="X36" s="88"/>
      <c r="Y36" s="86"/>
      <c r="Z36" s="147"/>
      <c r="AA36" s="147"/>
      <c r="AB36" s="147"/>
      <c r="AC36" s="147"/>
      <c r="AD36" s="147"/>
      <c r="AE36" s="147"/>
      <c r="AF36" s="147"/>
      <c r="AG36" s="157"/>
      <c r="AH36" s="157"/>
      <c r="AI36" s="157"/>
      <c r="AJ36" s="157"/>
      <c r="AK36" s="157"/>
      <c r="AL36" s="157"/>
    </row>
    <row r="37" spans="1:38" ht="18.600000000000001">
      <c r="A37" s="147"/>
      <c r="B37" s="74"/>
      <c r="C37" s="156"/>
      <c r="D37" s="86"/>
      <c r="E37" s="75"/>
      <c r="F37" s="67"/>
      <c r="G37" s="87"/>
      <c r="H37" s="88"/>
      <c r="I37" s="88"/>
      <c r="J37" s="88"/>
      <c r="K37" s="88"/>
      <c r="L37" s="88"/>
      <c r="M37" s="86"/>
      <c r="N37" s="88"/>
      <c r="O37" s="88"/>
      <c r="P37" s="88"/>
      <c r="Q37" s="88"/>
      <c r="R37" s="88"/>
      <c r="S37" s="86"/>
      <c r="T37" s="149"/>
      <c r="U37" s="88"/>
      <c r="V37" s="88"/>
      <c r="W37" s="88"/>
      <c r="X37" s="88"/>
      <c r="Y37" s="86"/>
      <c r="Z37" s="147"/>
      <c r="AA37" s="147"/>
      <c r="AB37" s="147"/>
      <c r="AC37" s="147"/>
      <c r="AD37" s="147"/>
      <c r="AE37" s="147"/>
      <c r="AF37" s="147"/>
      <c r="AG37" s="157"/>
      <c r="AH37" s="157"/>
      <c r="AI37" s="157"/>
      <c r="AJ37" s="157"/>
      <c r="AK37" s="157"/>
      <c r="AL37" s="157"/>
    </row>
    <row r="38" spans="1:38" ht="18.600000000000001">
      <c r="A38" s="147"/>
      <c r="B38" s="74"/>
      <c r="C38" s="156"/>
      <c r="D38" s="86"/>
      <c r="E38" s="75"/>
      <c r="F38" s="67"/>
      <c r="G38" s="87"/>
      <c r="H38" s="88"/>
      <c r="I38" s="88"/>
      <c r="J38" s="88"/>
      <c r="K38" s="88"/>
      <c r="L38" s="88"/>
      <c r="M38" s="86"/>
      <c r="N38" s="88"/>
      <c r="O38" s="88"/>
      <c r="P38" s="88"/>
      <c r="Q38" s="88"/>
      <c r="R38" s="88"/>
      <c r="S38" s="86"/>
      <c r="T38" s="149"/>
      <c r="U38" s="88"/>
      <c r="V38" s="88"/>
      <c r="W38" s="88"/>
      <c r="X38" s="88"/>
      <c r="Y38" s="86"/>
      <c r="Z38" s="147"/>
      <c r="AA38" s="147"/>
      <c r="AB38" s="147"/>
      <c r="AC38" s="147"/>
      <c r="AD38" s="147"/>
      <c r="AE38" s="147"/>
      <c r="AF38" s="147"/>
      <c r="AG38" s="157"/>
      <c r="AH38" s="157"/>
      <c r="AI38" s="157"/>
      <c r="AJ38" s="157"/>
      <c r="AK38" s="157"/>
      <c r="AL38" s="157"/>
    </row>
    <row r="39" spans="1:38" ht="18.600000000000001">
      <c r="A39" s="147"/>
      <c r="B39" s="74"/>
      <c r="C39" s="156"/>
      <c r="D39" s="86"/>
      <c r="E39" s="75"/>
      <c r="F39" s="67"/>
      <c r="G39" s="87"/>
      <c r="H39" s="88"/>
      <c r="I39" s="88"/>
      <c r="J39" s="88"/>
      <c r="K39" s="88"/>
      <c r="L39" s="88"/>
      <c r="M39" s="86"/>
      <c r="N39" s="88"/>
      <c r="O39" s="88"/>
      <c r="P39" s="88"/>
      <c r="Q39" s="88"/>
      <c r="R39" s="88"/>
      <c r="S39" s="86"/>
      <c r="T39" s="149"/>
      <c r="U39" s="88"/>
      <c r="V39" s="88"/>
      <c r="W39" s="88"/>
      <c r="X39" s="88"/>
      <c r="Y39" s="86"/>
      <c r="Z39" s="147"/>
      <c r="AA39" s="147"/>
      <c r="AB39" s="147"/>
      <c r="AC39" s="147"/>
      <c r="AD39" s="147"/>
      <c r="AE39" s="147"/>
      <c r="AF39" s="147"/>
      <c r="AG39" s="157"/>
      <c r="AH39" s="157"/>
      <c r="AI39" s="157"/>
      <c r="AJ39" s="157"/>
      <c r="AK39" s="157"/>
      <c r="AL39" s="157"/>
    </row>
    <row r="40" spans="1:38" ht="18.600000000000001">
      <c r="A40" s="147"/>
      <c r="B40" s="74"/>
      <c r="C40" s="156"/>
      <c r="D40" s="86"/>
      <c r="E40" s="75"/>
      <c r="F40" s="67"/>
      <c r="G40" s="87"/>
      <c r="H40" s="88"/>
      <c r="I40" s="88"/>
      <c r="J40" s="88"/>
      <c r="K40" s="88"/>
      <c r="L40" s="88"/>
      <c r="M40" s="86"/>
      <c r="N40" s="88"/>
      <c r="O40" s="88"/>
      <c r="P40" s="88"/>
      <c r="Q40" s="88"/>
      <c r="R40" s="88"/>
      <c r="S40" s="86"/>
      <c r="T40" s="149"/>
      <c r="U40" s="88"/>
      <c r="V40" s="88"/>
      <c r="W40" s="88"/>
      <c r="X40" s="88"/>
      <c r="Y40" s="86"/>
      <c r="Z40" s="147"/>
      <c r="AA40" s="147"/>
      <c r="AB40" s="147"/>
      <c r="AC40" s="147"/>
      <c r="AD40" s="147"/>
      <c r="AE40" s="147"/>
      <c r="AF40" s="147"/>
      <c r="AG40" s="157"/>
      <c r="AH40" s="157"/>
      <c r="AI40" s="157"/>
      <c r="AJ40" s="157"/>
      <c r="AK40" s="157"/>
      <c r="AL40" s="157"/>
    </row>
    <row r="41" spans="1:38" ht="18.600000000000001">
      <c r="A41" s="147"/>
      <c r="B41" s="158"/>
      <c r="C41" s="159"/>
      <c r="D41" s="160"/>
      <c r="E41" s="160"/>
      <c r="F41" s="161"/>
      <c r="G41" s="161"/>
      <c r="H41" s="162"/>
      <c r="I41" s="162"/>
      <c r="J41" s="162"/>
      <c r="K41" s="162"/>
      <c r="L41" s="162"/>
      <c r="M41" s="160"/>
      <c r="N41" s="162"/>
      <c r="O41" s="162"/>
      <c r="P41" s="162"/>
      <c r="Q41" s="162"/>
      <c r="R41" s="162"/>
      <c r="S41" s="160"/>
      <c r="T41" s="149"/>
      <c r="U41" s="162"/>
      <c r="V41" s="162"/>
      <c r="W41" s="162"/>
      <c r="X41" s="162"/>
      <c r="Y41" s="160"/>
      <c r="Z41" s="147"/>
      <c r="AA41" s="147"/>
      <c r="AB41" s="147"/>
      <c r="AC41" s="147"/>
      <c r="AD41" s="147"/>
      <c r="AE41" s="147"/>
      <c r="AF41" s="147"/>
      <c r="AG41" s="157"/>
      <c r="AH41" s="157"/>
      <c r="AI41" s="157"/>
      <c r="AJ41" s="157"/>
      <c r="AK41" s="157"/>
      <c r="AL41" s="157"/>
    </row>
    <row r="42" spans="1:38" ht="18.600000000000001">
      <c r="A42" s="147"/>
      <c r="B42" s="158"/>
      <c r="C42" s="159"/>
      <c r="D42" s="160"/>
      <c r="E42" s="160"/>
      <c r="F42" s="161"/>
      <c r="G42" s="161"/>
      <c r="H42" s="162"/>
      <c r="I42" s="162"/>
      <c r="J42" s="162"/>
      <c r="K42" s="162"/>
      <c r="L42" s="162"/>
      <c r="M42" s="160"/>
      <c r="N42" s="162"/>
      <c r="O42" s="162"/>
      <c r="P42" s="162"/>
      <c r="Q42" s="162"/>
      <c r="R42" s="162"/>
      <c r="S42" s="160"/>
      <c r="T42" s="149"/>
      <c r="U42" s="162"/>
      <c r="V42" s="162"/>
      <c r="W42" s="162"/>
      <c r="X42" s="162"/>
      <c r="Y42" s="160"/>
      <c r="Z42" s="147"/>
      <c r="AA42" s="147"/>
      <c r="AB42" s="147"/>
      <c r="AC42" s="147"/>
      <c r="AD42" s="147"/>
      <c r="AE42" s="147"/>
      <c r="AF42" s="147"/>
      <c r="AG42" s="157"/>
      <c r="AH42" s="157"/>
      <c r="AI42" s="157"/>
      <c r="AJ42" s="157"/>
      <c r="AK42" s="157"/>
      <c r="AL42" s="157"/>
    </row>
    <row r="43" spans="1:38" ht="18.600000000000001">
      <c r="A43" s="147"/>
      <c r="B43" s="158"/>
      <c r="C43" s="159"/>
      <c r="D43" s="160"/>
      <c r="E43" s="160"/>
      <c r="F43" s="161"/>
      <c r="G43" s="161"/>
      <c r="H43" s="162"/>
      <c r="I43" s="162"/>
      <c r="J43" s="162"/>
      <c r="K43" s="162"/>
      <c r="L43" s="162"/>
      <c r="M43" s="160"/>
      <c r="N43" s="162"/>
      <c r="O43" s="162"/>
      <c r="P43" s="162"/>
      <c r="Q43" s="162"/>
      <c r="R43" s="162"/>
      <c r="S43" s="160"/>
      <c r="T43" s="162"/>
      <c r="U43" s="162"/>
      <c r="V43" s="162"/>
      <c r="W43" s="162"/>
      <c r="X43" s="162"/>
      <c r="Y43" s="160"/>
      <c r="Z43" s="147"/>
      <c r="AA43" s="147"/>
      <c r="AB43" s="147"/>
      <c r="AC43" s="147"/>
      <c r="AD43" s="147"/>
      <c r="AE43" s="147"/>
      <c r="AF43" s="147"/>
      <c r="AG43" s="157"/>
      <c r="AH43" s="157"/>
      <c r="AI43" s="157"/>
      <c r="AJ43" s="157"/>
      <c r="AK43" s="157"/>
      <c r="AL43" s="157"/>
    </row>
    <row r="44" spans="1:38" ht="18.600000000000001">
      <c r="A44" s="147"/>
      <c r="B44" s="158"/>
      <c r="C44" s="159"/>
      <c r="D44" s="160"/>
      <c r="E44" s="160"/>
      <c r="F44" s="161"/>
      <c r="G44" s="161"/>
      <c r="H44" s="162"/>
      <c r="I44" s="162"/>
      <c r="J44" s="162"/>
      <c r="K44" s="162"/>
      <c r="L44" s="162"/>
      <c r="M44" s="160"/>
      <c r="N44" s="162"/>
      <c r="O44" s="162"/>
      <c r="P44" s="162"/>
      <c r="Q44" s="162"/>
      <c r="R44" s="162"/>
      <c r="S44" s="160"/>
      <c r="T44" s="162"/>
      <c r="U44" s="162"/>
      <c r="V44" s="162"/>
      <c r="W44" s="162"/>
      <c r="X44" s="162"/>
      <c r="Y44" s="160"/>
      <c r="Z44" s="147"/>
      <c r="AA44" s="147"/>
      <c r="AB44" s="147"/>
      <c r="AC44" s="147"/>
      <c r="AD44" s="147"/>
      <c r="AE44" s="147"/>
      <c r="AF44" s="147"/>
      <c r="AG44" s="157"/>
      <c r="AH44" s="157"/>
      <c r="AI44" s="157"/>
      <c r="AJ44" s="157"/>
      <c r="AK44" s="157"/>
      <c r="AL44" s="157"/>
    </row>
    <row r="45" spans="1:38" ht="18.600000000000001">
      <c r="A45" s="147"/>
      <c r="B45" s="158"/>
      <c r="C45" s="159"/>
      <c r="D45" s="160"/>
      <c r="E45" s="160"/>
      <c r="F45" s="161"/>
      <c r="G45" s="161"/>
      <c r="H45" s="162"/>
      <c r="I45" s="162"/>
      <c r="J45" s="162"/>
      <c r="K45" s="162"/>
      <c r="L45" s="162"/>
      <c r="M45" s="160"/>
      <c r="N45" s="162"/>
      <c r="O45" s="162"/>
      <c r="P45" s="162"/>
      <c r="Q45" s="162"/>
      <c r="R45" s="162"/>
      <c r="S45" s="160"/>
      <c r="T45" s="162"/>
      <c r="U45" s="162"/>
      <c r="V45" s="162"/>
      <c r="W45" s="162"/>
      <c r="X45" s="162"/>
      <c r="Y45" s="160"/>
      <c r="Z45" s="147"/>
      <c r="AA45" s="147"/>
      <c r="AB45" s="147"/>
      <c r="AC45" s="147"/>
      <c r="AD45" s="147"/>
      <c r="AE45" s="147"/>
      <c r="AF45" s="147"/>
      <c r="AG45" s="157"/>
      <c r="AH45" s="157"/>
      <c r="AI45" s="157"/>
      <c r="AJ45" s="157"/>
      <c r="AK45" s="157"/>
      <c r="AL45" s="157"/>
    </row>
    <row r="46" spans="1:38" ht="18.600000000000001">
      <c r="A46" s="147"/>
      <c r="B46" s="158"/>
      <c r="C46" s="159"/>
      <c r="D46" s="160"/>
      <c r="E46" s="160"/>
      <c r="F46" s="161"/>
      <c r="G46" s="161"/>
      <c r="H46" s="162"/>
      <c r="I46" s="162"/>
      <c r="J46" s="162"/>
      <c r="K46" s="162"/>
      <c r="L46" s="162"/>
      <c r="M46" s="160"/>
      <c r="N46" s="162"/>
      <c r="O46" s="162"/>
      <c r="P46" s="162"/>
      <c r="Q46" s="162"/>
      <c r="R46" s="162"/>
      <c r="S46" s="160"/>
      <c r="T46" s="162"/>
      <c r="U46" s="162"/>
      <c r="V46" s="162"/>
      <c r="W46" s="162"/>
      <c r="X46" s="162"/>
      <c r="Y46" s="160"/>
      <c r="Z46" s="147"/>
      <c r="AA46" s="147"/>
      <c r="AB46" s="147"/>
      <c r="AC46" s="147"/>
      <c r="AD46" s="147"/>
      <c r="AE46" s="147"/>
      <c r="AF46" s="147"/>
      <c r="AG46" s="157"/>
      <c r="AH46" s="157"/>
      <c r="AI46" s="157"/>
      <c r="AJ46" s="157"/>
      <c r="AK46" s="157"/>
      <c r="AL46" s="157"/>
    </row>
    <row r="47" spans="1:38" ht="18.600000000000001">
      <c r="A47" s="147"/>
      <c r="B47" s="158"/>
      <c r="C47" s="159"/>
      <c r="D47" s="160"/>
      <c r="E47" s="160"/>
      <c r="F47" s="161"/>
      <c r="G47" s="161"/>
      <c r="H47" s="162"/>
      <c r="I47" s="162"/>
      <c r="J47" s="162"/>
      <c r="K47" s="162"/>
      <c r="L47" s="162"/>
      <c r="M47" s="160"/>
      <c r="N47" s="162"/>
      <c r="O47" s="162"/>
      <c r="P47" s="162"/>
      <c r="Q47" s="162"/>
      <c r="R47" s="162"/>
      <c r="S47" s="160"/>
      <c r="T47" s="162"/>
      <c r="U47" s="162"/>
      <c r="V47" s="162"/>
      <c r="W47" s="162"/>
      <c r="X47" s="162"/>
      <c r="Y47" s="160"/>
      <c r="Z47" s="147"/>
      <c r="AA47" s="147"/>
      <c r="AB47" s="147"/>
      <c r="AC47" s="147"/>
      <c r="AD47" s="147"/>
      <c r="AE47" s="147"/>
      <c r="AF47" s="147"/>
      <c r="AG47" s="157"/>
      <c r="AH47" s="157"/>
      <c r="AI47" s="157"/>
      <c r="AJ47" s="157"/>
      <c r="AK47" s="157"/>
      <c r="AL47" s="157"/>
    </row>
    <row r="48" spans="1:38" ht="18.600000000000001">
      <c r="A48" s="147"/>
      <c r="B48" s="158"/>
      <c r="C48" s="159"/>
      <c r="D48" s="160"/>
      <c r="E48" s="160"/>
      <c r="F48" s="161"/>
      <c r="G48" s="161"/>
      <c r="H48" s="162"/>
      <c r="I48" s="162"/>
      <c r="J48" s="162"/>
      <c r="K48" s="162"/>
      <c r="L48" s="162"/>
      <c r="M48" s="160"/>
      <c r="N48" s="162"/>
      <c r="O48" s="162"/>
      <c r="P48" s="162"/>
      <c r="Q48" s="162"/>
      <c r="R48" s="162"/>
      <c r="S48" s="160"/>
      <c r="T48" s="162"/>
      <c r="U48" s="162"/>
      <c r="V48" s="162"/>
      <c r="W48" s="162"/>
      <c r="X48" s="162"/>
      <c r="Y48" s="160"/>
      <c r="Z48" s="147"/>
      <c r="AA48" s="147"/>
      <c r="AB48" s="147"/>
      <c r="AC48" s="147"/>
      <c r="AD48" s="147"/>
      <c r="AE48" s="147"/>
      <c r="AF48" s="147"/>
      <c r="AG48" s="157"/>
      <c r="AH48" s="157"/>
      <c r="AI48" s="157"/>
      <c r="AJ48" s="157"/>
      <c r="AK48" s="157"/>
      <c r="AL48" s="157"/>
    </row>
    <row r="49" spans="1:38" ht="18.600000000000001">
      <c r="A49" s="147"/>
      <c r="B49" s="158"/>
      <c r="C49" s="159"/>
      <c r="D49" s="160"/>
      <c r="E49" s="160"/>
      <c r="F49" s="161"/>
      <c r="G49" s="161"/>
      <c r="H49" s="162"/>
      <c r="I49" s="162"/>
      <c r="J49" s="162"/>
      <c r="K49" s="162"/>
      <c r="L49" s="162"/>
      <c r="M49" s="160"/>
      <c r="N49" s="162"/>
      <c r="O49" s="162"/>
      <c r="P49" s="162"/>
      <c r="Q49" s="162"/>
      <c r="R49" s="162"/>
      <c r="S49" s="160"/>
      <c r="T49" s="162"/>
      <c r="U49" s="162"/>
      <c r="V49" s="162"/>
      <c r="W49" s="162"/>
      <c r="X49" s="162"/>
      <c r="Y49" s="160"/>
      <c r="Z49" s="147"/>
      <c r="AA49" s="147"/>
      <c r="AB49" s="147"/>
      <c r="AC49" s="147"/>
      <c r="AD49" s="147"/>
      <c r="AE49" s="147"/>
      <c r="AF49" s="147"/>
      <c r="AG49" s="157"/>
      <c r="AH49" s="157"/>
      <c r="AI49" s="157"/>
      <c r="AJ49" s="157"/>
      <c r="AK49" s="157"/>
      <c r="AL49" s="157"/>
    </row>
    <row r="50" spans="1:38" ht="18.600000000000001">
      <c r="A50" s="147"/>
      <c r="B50" s="158"/>
      <c r="C50" s="159"/>
      <c r="D50" s="160"/>
      <c r="E50" s="160"/>
      <c r="F50" s="161"/>
      <c r="G50" s="161"/>
      <c r="H50" s="162"/>
      <c r="I50" s="162"/>
      <c r="J50" s="162"/>
      <c r="K50" s="162"/>
      <c r="L50" s="162"/>
      <c r="M50" s="160"/>
      <c r="N50" s="162"/>
      <c r="O50" s="162"/>
      <c r="P50" s="162"/>
      <c r="Q50" s="162"/>
      <c r="R50" s="162"/>
      <c r="S50" s="160"/>
      <c r="T50" s="162"/>
      <c r="U50" s="162"/>
      <c r="V50" s="162"/>
      <c r="W50" s="162"/>
      <c r="X50" s="162"/>
      <c r="Y50" s="160"/>
      <c r="Z50" s="147"/>
      <c r="AA50" s="147"/>
      <c r="AB50" s="147"/>
      <c r="AC50" s="147"/>
      <c r="AD50" s="147"/>
      <c r="AE50" s="147"/>
      <c r="AF50" s="147"/>
      <c r="AG50" s="157"/>
      <c r="AH50" s="157"/>
      <c r="AI50" s="157"/>
      <c r="AJ50" s="157"/>
      <c r="AK50" s="157"/>
      <c r="AL50" s="157"/>
    </row>
    <row r="51" spans="1:38" ht="18.600000000000001">
      <c r="A51" s="147"/>
      <c r="B51" s="158"/>
      <c r="C51" s="159"/>
      <c r="D51" s="160"/>
      <c r="E51" s="160"/>
      <c r="F51" s="161"/>
      <c r="G51" s="161"/>
      <c r="H51" s="162"/>
      <c r="I51" s="162"/>
      <c r="J51" s="162"/>
      <c r="K51" s="162"/>
      <c r="L51" s="162"/>
      <c r="M51" s="160"/>
      <c r="N51" s="162"/>
      <c r="O51" s="162"/>
      <c r="P51" s="162"/>
      <c r="Q51" s="162"/>
      <c r="R51" s="162"/>
      <c r="S51" s="160"/>
      <c r="T51" s="162"/>
      <c r="U51" s="162"/>
      <c r="V51" s="162"/>
      <c r="W51" s="162"/>
      <c r="X51" s="162"/>
      <c r="Y51" s="160"/>
      <c r="Z51" s="147"/>
      <c r="AA51" s="147"/>
      <c r="AB51" s="147"/>
      <c r="AC51" s="147"/>
      <c r="AD51" s="147"/>
      <c r="AE51" s="147"/>
      <c r="AF51" s="147"/>
      <c r="AG51" s="157"/>
      <c r="AH51" s="157"/>
      <c r="AI51" s="157"/>
      <c r="AJ51" s="157"/>
      <c r="AK51" s="157"/>
      <c r="AL51" s="157"/>
    </row>
    <row r="52" spans="1:38">
      <c r="A52" s="147"/>
      <c r="B52" s="147"/>
      <c r="C52" s="147"/>
      <c r="D52" s="147"/>
      <c r="E52" s="147"/>
      <c r="F52" s="147"/>
      <c r="G52" s="147"/>
      <c r="H52" s="147"/>
      <c r="I52" s="147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7"/>
      <c r="AD52" s="147"/>
      <c r="AE52" s="147"/>
      <c r="AF52" s="147"/>
      <c r="AG52" s="157"/>
      <c r="AH52" s="157"/>
      <c r="AI52" s="157"/>
      <c r="AJ52" s="157"/>
      <c r="AK52" s="157"/>
      <c r="AL52" s="157"/>
    </row>
    <row r="53" spans="1:38">
      <c r="A53" s="147"/>
      <c r="B53" s="147"/>
      <c r="C53" s="147"/>
      <c r="D53" s="147"/>
      <c r="E53" s="147"/>
      <c r="F53" s="147"/>
      <c r="G53" s="147"/>
      <c r="H53" s="147"/>
      <c r="I53" s="147"/>
      <c r="J53" s="147"/>
      <c r="K53" s="147"/>
      <c r="L53" s="147"/>
      <c r="M53" s="147"/>
      <c r="N53" s="147"/>
      <c r="O53" s="147"/>
      <c r="P53" s="147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  <c r="AB53" s="147"/>
      <c r="AC53" s="147"/>
      <c r="AD53" s="147"/>
      <c r="AE53" s="147"/>
      <c r="AF53" s="147"/>
      <c r="AG53" s="157"/>
      <c r="AH53" s="157"/>
      <c r="AI53" s="157"/>
      <c r="AJ53" s="157"/>
      <c r="AK53" s="157"/>
      <c r="AL53" s="157"/>
    </row>
    <row r="54" spans="1:38">
      <c r="A54" s="147"/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  <c r="P54" s="147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47"/>
      <c r="AD54" s="147"/>
      <c r="AE54" s="147"/>
      <c r="AF54" s="147"/>
      <c r="AG54" s="157"/>
      <c r="AH54" s="157"/>
      <c r="AI54" s="157"/>
      <c r="AJ54" s="157"/>
      <c r="AK54" s="157"/>
      <c r="AL54" s="157"/>
    </row>
    <row r="55" spans="1:38">
      <c r="A55" s="147"/>
      <c r="B55" s="147"/>
      <c r="C55" s="147"/>
      <c r="D55" s="147"/>
      <c r="E55" s="147"/>
      <c r="F55" s="147"/>
      <c r="G55" s="147"/>
      <c r="H55" s="147"/>
      <c r="I55" s="147"/>
      <c r="J55" s="147"/>
      <c r="K55" s="147"/>
      <c r="L55" s="147"/>
      <c r="M55" s="147"/>
      <c r="N55" s="147"/>
      <c r="O55" s="147"/>
      <c r="P55" s="147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47"/>
      <c r="AD55" s="147"/>
      <c r="AE55" s="147"/>
      <c r="AF55" s="147"/>
      <c r="AG55" s="157"/>
      <c r="AH55" s="157"/>
      <c r="AI55" s="157"/>
      <c r="AJ55" s="157"/>
      <c r="AK55" s="157"/>
      <c r="AL55" s="157"/>
    </row>
    <row r="56" spans="1:38">
      <c r="A56" s="147"/>
      <c r="B56" s="147"/>
      <c r="C56" s="147"/>
      <c r="D56" s="147"/>
      <c r="E56" s="147"/>
      <c r="F56" s="147"/>
      <c r="G56" s="147"/>
      <c r="H56" s="147"/>
      <c r="I56" s="147"/>
      <c r="J56" s="147"/>
      <c r="K56" s="147"/>
      <c r="L56" s="147"/>
      <c r="M56" s="147"/>
      <c r="N56" s="147"/>
      <c r="O56" s="147"/>
      <c r="P56" s="147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47"/>
      <c r="AD56" s="147"/>
      <c r="AE56" s="147"/>
      <c r="AF56" s="147"/>
      <c r="AG56" s="157"/>
      <c r="AH56" s="157"/>
      <c r="AI56" s="157"/>
      <c r="AJ56" s="157"/>
      <c r="AK56" s="157"/>
      <c r="AL56" s="157"/>
    </row>
    <row r="57" spans="1:38">
      <c r="A57" s="147"/>
      <c r="B57" s="147"/>
      <c r="C57" s="147"/>
      <c r="D57" s="147"/>
      <c r="E57" s="147"/>
      <c r="F57" s="147"/>
      <c r="G57" s="147"/>
      <c r="H57" s="147"/>
      <c r="I57" s="147"/>
      <c r="J57" s="147"/>
      <c r="K57" s="147"/>
      <c r="L57" s="147"/>
      <c r="M57" s="147"/>
      <c r="N57" s="147"/>
      <c r="O57" s="147"/>
      <c r="P57" s="147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  <c r="AB57" s="147"/>
      <c r="AC57" s="147"/>
      <c r="AD57" s="147"/>
      <c r="AE57" s="147"/>
      <c r="AF57" s="147"/>
      <c r="AG57" s="157"/>
      <c r="AH57" s="157"/>
      <c r="AI57" s="157"/>
      <c r="AJ57" s="157"/>
      <c r="AK57" s="157"/>
      <c r="AL57" s="157"/>
    </row>
    <row r="58" spans="1:38">
      <c r="A58" s="147"/>
      <c r="B58" s="147"/>
      <c r="C58" s="147"/>
      <c r="D58" s="147"/>
      <c r="E58" s="147"/>
      <c r="F58" s="147"/>
      <c r="G58" s="147"/>
      <c r="H58" s="147"/>
      <c r="I58" s="147"/>
      <c r="J58" s="147"/>
      <c r="K58" s="147"/>
      <c r="L58" s="147"/>
      <c r="M58" s="147"/>
      <c r="N58" s="147"/>
      <c r="O58" s="147"/>
      <c r="P58" s="147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  <c r="AB58" s="147"/>
      <c r="AC58" s="147"/>
      <c r="AD58" s="147"/>
      <c r="AE58" s="147"/>
      <c r="AF58" s="147"/>
      <c r="AG58" s="157"/>
      <c r="AH58" s="157"/>
      <c r="AI58" s="157"/>
      <c r="AJ58" s="157"/>
      <c r="AK58" s="157"/>
      <c r="AL58" s="157"/>
    </row>
    <row r="59" spans="1:38">
      <c r="A59" s="147"/>
      <c r="B59" s="147"/>
      <c r="C59" s="147"/>
      <c r="D59" s="147"/>
      <c r="E59" s="147"/>
      <c r="F59" s="147"/>
      <c r="G59" s="147"/>
      <c r="H59" s="147"/>
      <c r="I59" s="147"/>
      <c r="J59" s="147"/>
      <c r="K59" s="147"/>
      <c r="L59" s="147"/>
      <c r="M59" s="147"/>
      <c r="N59" s="147"/>
      <c r="O59" s="147"/>
      <c r="P59" s="147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7"/>
      <c r="AD59" s="147"/>
      <c r="AE59" s="147"/>
      <c r="AF59" s="147"/>
      <c r="AG59" s="157"/>
      <c r="AH59" s="157"/>
      <c r="AI59" s="157"/>
      <c r="AJ59" s="157"/>
      <c r="AK59" s="157"/>
      <c r="AL59" s="157"/>
    </row>
    <row r="60" spans="1:38">
      <c r="A60" s="147"/>
      <c r="B60" s="147"/>
      <c r="C60" s="147"/>
      <c r="D60" s="147"/>
      <c r="E60" s="147"/>
      <c r="F60" s="147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47"/>
      <c r="AD60" s="147"/>
      <c r="AE60" s="147"/>
      <c r="AF60" s="147"/>
      <c r="AG60" s="157"/>
      <c r="AH60" s="157"/>
      <c r="AI60" s="157"/>
      <c r="AJ60" s="157"/>
      <c r="AK60" s="157"/>
      <c r="AL60" s="157"/>
    </row>
    <row r="61" spans="1:38">
      <c r="A61" s="147"/>
      <c r="B61" s="147"/>
      <c r="C61" s="147"/>
      <c r="D61" s="147"/>
      <c r="E61" s="147"/>
      <c r="F61" s="147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147"/>
      <c r="R61" s="147"/>
      <c r="S61" s="147"/>
      <c r="T61" s="147"/>
      <c r="U61" s="147"/>
      <c r="V61" s="147"/>
      <c r="W61" s="147"/>
      <c r="X61" s="147"/>
      <c r="Y61" s="147"/>
      <c r="Z61" s="147"/>
      <c r="AA61" s="147"/>
      <c r="AB61" s="147"/>
      <c r="AC61" s="147"/>
      <c r="AD61" s="147"/>
      <c r="AE61" s="147"/>
      <c r="AF61" s="147"/>
      <c r="AG61" s="157"/>
      <c r="AH61" s="157"/>
      <c r="AI61" s="157"/>
      <c r="AJ61" s="157"/>
      <c r="AK61" s="157"/>
      <c r="AL61" s="157"/>
    </row>
    <row r="62" spans="1:38">
      <c r="A62" s="147"/>
      <c r="B62" s="147"/>
      <c r="C62" s="147"/>
      <c r="D62" s="147"/>
      <c r="E62" s="147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57"/>
      <c r="AH62" s="157"/>
      <c r="AI62" s="157"/>
      <c r="AJ62" s="157"/>
      <c r="AK62" s="157"/>
      <c r="AL62" s="157"/>
    </row>
    <row r="63" spans="1:38">
      <c r="A63" s="147"/>
      <c r="B63" s="147"/>
      <c r="C63" s="147"/>
      <c r="D63" s="147"/>
      <c r="E63" s="147"/>
      <c r="F63" s="147"/>
      <c r="G63" s="147"/>
      <c r="H63" s="147"/>
      <c r="I63" s="147"/>
      <c r="J63" s="147"/>
      <c r="K63" s="147"/>
      <c r="L63" s="147"/>
      <c r="M63" s="147"/>
      <c r="N63" s="147"/>
      <c r="O63" s="147"/>
      <c r="P63" s="147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  <c r="AB63" s="147"/>
      <c r="AC63" s="147"/>
      <c r="AD63" s="147"/>
      <c r="AE63" s="147"/>
      <c r="AF63" s="147"/>
      <c r="AG63" s="157"/>
      <c r="AH63" s="157"/>
      <c r="AI63" s="157"/>
      <c r="AJ63" s="157"/>
      <c r="AK63" s="157"/>
      <c r="AL63" s="157"/>
    </row>
    <row r="64" spans="1:38">
      <c r="A64" s="147"/>
      <c r="B64" s="147"/>
      <c r="C64" s="147"/>
      <c r="D64" s="147"/>
      <c r="E64" s="147"/>
      <c r="F64" s="147"/>
      <c r="G64" s="147"/>
      <c r="H64" s="147"/>
      <c r="I64" s="147"/>
      <c r="J64" s="147"/>
      <c r="K64" s="147"/>
      <c r="L64" s="147"/>
      <c r="M64" s="147"/>
      <c r="N64" s="147"/>
      <c r="O64" s="147"/>
      <c r="P64" s="147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  <c r="AC64" s="147"/>
      <c r="AD64" s="147"/>
      <c r="AE64" s="147"/>
      <c r="AF64" s="147"/>
      <c r="AG64" s="157"/>
      <c r="AH64" s="157"/>
      <c r="AI64" s="157"/>
      <c r="AJ64" s="157"/>
      <c r="AK64" s="157"/>
      <c r="AL64" s="157"/>
    </row>
    <row r="65" spans="1:38">
      <c r="A65" s="147"/>
      <c r="B65" s="147"/>
      <c r="C65" s="147"/>
      <c r="D65" s="147"/>
      <c r="E65" s="147"/>
      <c r="F65" s="147"/>
      <c r="G65" s="147"/>
      <c r="H65" s="147"/>
      <c r="I65" s="147"/>
      <c r="J65" s="147"/>
      <c r="K65" s="147"/>
      <c r="L65" s="147"/>
      <c r="M65" s="147"/>
      <c r="N65" s="147"/>
      <c r="O65" s="147"/>
      <c r="P65" s="147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  <c r="AB65" s="147"/>
      <c r="AC65" s="147"/>
      <c r="AD65" s="147"/>
      <c r="AE65" s="147"/>
      <c r="AF65" s="147"/>
      <c r="AG65" s="157"/>
      <c r="AH65" s="157"/>
      <c r="AI65" s="157"/>
      <c r="AJ65" s="157"/>
      <c r="AK65" s="157"/>
      <c r="AL65" s="157"/>
    </row>
  </sheetData>
  <sortState xmlns:xlrd2="http://schemas.microsoft.com/office/spreadsheetml/2017/richdata2" ref="C3:AE34">
    <sortCondition descending="1" ref="F3:F34"/>
  </sortState>
  <mergeCells count="4">
    <mergeCell ref="H1:J1"/>
    <mergeCell ref="N1:P1"/>
    <mergeCell ref="T1:V1"/>
    <mergeCell ref="Z1:AB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BF79E-23CD-4EC4-A2B4-30FE82021847}">
  <dimension ref="A1:AD70"/>
  <sheetViews>
    <sheetView workbookViewId="0">
      <selection activeCell="K43" sqref="K43:L43"/>
    </sheetView>
  </sheetViews>
  <sheetFormatPr defaultRowHeight="14.4"/>
  <cols>
    <col min="6" max="6" width="4.44140625" customWidth="1"/>
    <col min="8" max="8" width="20.21875" customWidth="1"/>
    <col min="12" max="12" width="12" customWidth="1"/>
    <col min="15" max="15" width="2.6640625" customWidth="1"/>
    <col min="17" max="17" width="10.88671875" customWidth="1"/>
    <col min="18" max="18" width="4.77734375" customWidth="1"/>
  </cols>
  <sheetData>
    <row r="1" spans="1:30" ht="24" thickBot="1">
      <c r="A1" s="163"/>
      <c r="B1" s="163"/>
      <c r="C1" s="163"/>
      <c r="D1" s="163"/>
      <c r="E1" s="163"/>
      <c r="F1" s="521" t="s">
        <v>75</v>
      </c>
      <c r="G1" s="521"/>
      <c r="H1" s="521"/>
      <c r="I1" s="521"/>
      <c r="J1" s="521"/>
      <c r="K1" s="521"/>
      <c r="L1" s="521"/>
      <c r="M1" s="521"/>
      <c r="N1" s="521"/>
      <c r="O1" s="521"/>
      <c r="P1" s="521"/>
      <c r="Q1" s="521"/>
      <c r="R1" s="38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</row>
    <row r="2" spans="1:30" ht="24.6" thickTop="1" thickBot="1">
      <c r="A2" s="163"/>
      <c r="B2" s="163"/>
      <c r="C2" s="163"/>
      <c r="D2" s="163"/>
      <c r="E2" s="163"/>
      <c r="F2" s="39"/>
      <c r="G2" s="53" t="s">
        <v>59</v>
      </c>
      <c r="H2" s="48"/>
      <c r="I2" s="464" t="s">
        <v>17</v>
      </c>
      <c r="J2" s="465"/>
      <c r="K2" s="522" t="s">
        <v>76</v>
      </c>
      <c r="L2" s="523"/>
      <c r="M2" s="524" t="s">
        <v>67</v>
      </c>
      <c r="N2" s="525"/>
      <c r="O2" s="526"/>
      <c r="P2" s="582" t="s">
        <v>77</v>
      </c>
      <c r="Q2" s="514"/>
      <c r="R2" s="41"/>
      <c r="S2" s="304" t="s">
        <v>85</v>
      </c>
      <c r="T2" s="305"/>
      <c r="U2" s="306"/>
      <c r="V2" s="147"/>
      <c r="W2" s="147"/>
      <c r="X2" s="147"/>
      <c r="Y2" s="147"/>
      <c r="Z2" s="147"/>
      <c r="AA2" s="147"/>
      <c r="AB2" s="147"/>
      <c r="AC2" s="147"/>
      <c r="AD2" s="147"/>
    </row>
    <row r="3" spans="1:30" ht="24" thickBot="1">
      <c r="A3" s="163"/>
      <c r="B3" s="163"/>
      <c r="C3" s="163"/>
      <c r="D3" s="163"/>
      <c r="E3" s="163"/>
      <c r="F3" s="290">
        <v>1</v>
      </c>
      <c r="G3" s="214" t="s">
        <v>25</v>
      </c>
      <c r="H3" s="215"/>
      <c r="I3" s="509">
        <v>314</v>
      </c>
      <c r="J3" s="438">
        <v>314</v>
      </c>
      <c r="K3" s="466">
        <v>141.3111111111111</v>
      </c>
      <c r="L3" s="467">
        <v>141.3111111111111</v>
      </c>
      <c r="M3" s="599">
        <v>1447</v>
      </c>
      <c r="N3" s="600">
        <v>1447</v>
      </c>
      <c r="O3" s="601">
        <v>1447</v>
      </c>
      <c r="P3" s="450">
        <v>1447</v>
      </c>
      <c r="Q3" s="451">
        <v>1447</v>
      </c>
      <c r="R3" s="16"/>
      <c r="S3" s="307" t="s">
        <v>70</v>
      </c>
      <c r="T3" s="308"/>
      <c r="U3" s="309"/>
      <c r="V3" s="147"/>
      <c r="W3" s="147"/>
      <c r="X3" s="147"/>
      <c r="Y3" s="147"/>
      <c r="Z3" s="147"/>
      <c r="AA3" s="147"/>
      <c r="AB3" s="147"/>
      <c r="AC3" s="147"/>
      <c r="AD3" s="147"/>
    </row>
    <row r="4" spans="1:30" ht="18.600000000000001">
      <c r="A4" s="163"/>
      <c r="B4" s="163"/>
      <c r="C4" s="163"/>
      <c r="D4" s="163"/>
      <c r="E4" s="163"/>
      <c r="F4" s="290">
        <v>2</v>
      </c>
      <c r="G4" s="216" t="s">
        <v>61</v>
      </c>
      <c r="H4" s="217"/>
      <c r="I4" s="439">
        <v>291</v>
      </c>
      <c r="J4" s="440">
        <v>291</v>
      </c>
      <c r="K4" s="489">
        <v>136.13870967741934</v>
      </c>
      <c r="L4" s="591">
        <v>136.13870967741934</v>
      </c>
      <c r="M4" s="589">
        <v>1404</v>
      </c>
      <c r="N4" s="589">
        <v>1404</v>
      </c>
      <c r="O4" s="589">
        <v>1404</v>
      </c>
      <c r="P4" s="549">
        <v>1404</v>
      </c>
      <c r="Q4" s="453">
        <v>1404</v>
      </c>
      <c r="R4" s="17"/>
      <c r="S4" s="147"/>
      <c r="T4" s="147"/>
      <c r="U4" s="147"/>
      <c r="V4" s="147"/>
      <c r="W4" s="147"/>
      <c r="X4" s="147"/>
      <c r="Y4" s="147"/>
      <c r="Z4" s="147"/>
      <c r="AA4" s="147"/>
      <c r="AB4" s="147"/>
      <c r="AC4" s="147"/>
      <c r="AD4" s="147"/>
    </row>
    <row r="5" spans="1:30" ht="18.600000000000001">
      <c r="A5" s="163"/>
      <c r="B5" s="163"/>
      <c r="C5" s="163"/>
      <c r="D5" s="163"/>
      <c r="E5" s="163"/>
      <c r="F5" s="290">
        <v>3</v>
      </c>
      <c r="G5" s="216" t="s">
        <v>56</v>
      </c>
      <c r="H5" s="217"/>
      <c r="I5" s="439">
        <v>259</v>
      </c>
      <c r="J5" s="440">
        <v>259</v>
      </c>
      <c r="K5" s="489">
        <v>137.452</v>
      </c>
      <c r="L5" s="591">
        <v>137.452</v>
      </c>
      <c r="M5" s="589">
        <v>1482</v>
      </c>
      <c r="N5" s="589">
        <v>1482</v>
      </c>
      <c r="O5" s="589">
        <v>1482</v>
      </c>
      <c r="P5" s="549">
        <v>1434</v>
      </c>
      <c r="Q5" s="453">
        <v>1434</v>
      </c>
      <c r="R5" s="17"/>
      <c r="S5" s="147"/>
      <c r="T5" s="147"/>
      <c r="U5" s="147"/>
      <c r="V5" s="147"/>
      <c r="W5" s="147"/>
      <c r="X5" s="147"/>
      <c r="Y5" s="147"/>
      <c r="Z5" s="147"/>
      <c r="AA5" s="147"/>
      <c r="AB5" s="147"/>
      <c r="AC5" s="147"/>
      <c r="AD5" s="147"/>
    </row>
    <row r="6" spans="1:30" ht="18.600000000000001">
      <c r="A6" s="163"/>
      <c r="B6" s="163"/>
      <c r="C6" s="163"/>
      <c r="D6" s="163"/>
      <c r="E6" s="163"/>
      <c r="F6" s="290">
        <v>4</v>
      </c>
      <c r="G6" s="216" t="s">
        <v>28</v>
      </c>
      <c r="H6" s="217"/>
      <c r="I6" s="439">
        <v>248</v>
      </c>
      <c r="J6" s="440">
        <v>248</v>
      </c>
      <c r="K6" s="489">
        <v>134.0888888888889</v>
      </c>
      <c r="L6" s="591">
        <v>134.0888888888889</v>
      </c>
      <c r="M6" s="589">
        <v>1439</v>
      </c>
      <c r="N6" s="589">
        <v>1439</v>
      </c>
      <c r="O6" s="589">
        <v>1439</v>
      </c>
      <c r="P6" s="549">
        <v>1397</v>
      </c>
      <c r="Q6" s="453">
        <v>1397</v>
      </c>
      <c r="R6" s="17"/>
      <c r="S6" s="147"/>
      <c r="T6" s="147"/>
      <c r="U6" s="147"/>
      <c r="V6" s="147"/>
      <c r="W6" s="147"/>
      <c r="X6" s="147"/>
      <c r="Y6" s="147"/>
      <c r="Z6" s="147"/>
      <c r="AA6" s="147"/>
      <c r="AB6" s="147"/>
      <c r="AC6" s="147"/>
      <c r="AD6" s="147"/>
    </row>
    <row r="7" spans="1:30" ht="18.600000000000001">
      <c r="A7" s="163"/>
      <c r="B7" s="163"/>
      <c r="C7" s="163"/>
      <c r="D7" s="163"/>
      <c r="E7" s="163"/>
      <c r="F7" s="290">
        <v>5</v>
      </c>
      <c r="G7" s="216" t="s">
        <v>27</v>
      </c>
      <c r="H7" s="217"/>
      <c r="I7" s="481">
        <v>242</v>
      </c>
      <c r="J7" s="482">
        <v>242</v>
      </c>
      <c r="K7" s="489">
        <v>132.63793103448276</v>
      </c>
      <c r="L7" s="591">
        <v>132.63793103448276</v>
      </c>
      <c r="M7" s="589">
        <v>1441</v>
      </c>
      <c r="N7" s="589">
        <v>1441</v>
      </c>
      <c r="O7" s="589">
        <v>1441</v>
      </c>
      <c r="P7" s="549">
        <v>1381</v>
      </c>
      <c r="Q7" s="453">
        <v>1381</v>
      </c>
      <c r="R7" s="17"/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</row>
    <row r="8" spans="1:30" ht="18.600000000000001">
      <c r="A8" s="147"/>
      <c r="B8" s="147"/>
      <c r="C8" s="147"/>
      <c r="D8" s="147"/>
      <c r="E8" s="147"/>
      <c r="F8" s="290">
        <v>6</v>
      </c>
      <c r="G8" s="218" t="s">
        <v>29</v>
      </c>
      <c r="H8" s="219"/>
      <c r="I8" s="439">
        <v>238</v>
      </c>
      <c r="J8" s="440">
        <v>238</v>
      </c>
      <c r="K8" s="489">
        <v>136.66399999999999</v>
      </c>
      <c r="L8" s="591">
        <v>136.66399999999999</v>
      </c>
      <c r="M8" s="589">
        <v>1455</v>
      </c>
      <c r="N8" s="589">
        <v>1455</v>
      </c>
      <c r="O8" s="589">
        <v>1455</v>
      </c>
      <c r="P8" s="549">
        <v>1426</v>
      </c>
      <c r="Q8" s="453">
        <v>1426</v>
      </c>
      <c r="R8" s="17"/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</row>
    <row r="9" spans="1:30" ht="18.600000000000001">
      <c r="A9" s="147"/>
      <c r="B9" s="147"/>
      <c r="C9" s="147"/>
      <c r="D9" s="147"/>
      <c r="E9" s="147"/>
      <c r="F9" s="290">
        <v>7</v>
      </c>
      <c r="G9" s="216" t="s">
        <v>26</v>
      </c>
      <c r="H9" s="217"/>
      <c r="I9" s="439">
        <v>224</v>
      </c>
      <c r="J9" s="440">
        <v>224</v>
      </c>
      <c r="K9" s="489">
        <v>135.08620689655172</v>
      </c>
      <c r="L9" s="591">
        <v>135.08620689655172</v>
      </c>
      <c r="M9" s="589">
        <v>1455</v>
      </c>
      <c r="N9" s="589">
        <v>1455</v>
      </c>
      <c r="O9" s="589">
        <v>1455</v>
      </c>
      <c r="P9" s="549">
        <v>1401</v>
      </c>
      <c r="Q9" s="453">
        <v>1401</v>
      </c>
      <c r="R9" s="17"/>
      <c r="S9" s="147"/>
      <c r="T9" s="147"/>
      <c r="U9" s="147"/>
      <c r="V9" s="147"/>
      <c r="W9" s="147"/>
      <c r="X9" s="147"/>
      <c r="Y9" s="147"/>
      <c r="Z9" s="147"/>
      <c r="AA9" s="147"/>
      <c r="AB9" s="147"/>
      <c r="AC9" s="147"/>
      <c r="AD9" s="147"/>
    </row>
    <row r="10" spans="1:30" ht="18.600000000000001">
      <c r="A10" s="147"/>
      <c r="B10" s="147"/>
      <c r="C10" s="147"/>
      <c r="D10" s="147"/>
      <c r="E10" s="147"/>
      <c r="F10" s="290">
        <v>8</v>
      </c>
      <c r="G10" s="216" t="s">
        <v>30</v>
      </c>
      <c r="H10" s="217"/>
      <c r="I10" s="441">
        <v>222</v>
      </c>
      <c r="J10" s="472">
        <v>222</v>
      </c>
      <c r="K10" s="583">
        <v>138.8578947368421</v>
      </c>
      <c r="L10" s="494">
        <v>138.8578947368421</v>
      </c>
      <c r="M10" s="589">
        <v>1458</v>
      </c>
      <c r="N10" s="589">
        <v>1458</v>
      </c>
      <c r="O10" s="589">
        <v>1458</v>
      </c>
      <c r="P10" s="584">
        <v>1444</v>
      </c>
      <c r="Q10" s="492">
        <v>1444</v>
      </c>
      <c r="R10" s="17"/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</row>
    <row r="11" spans="1:30" ht="18.600000000000001">
      <c r="A11" s="147"/>
      <c r="B11" s="147"/>
      <c r="C11" s="147"/>
      <c r="D11" s="147"/>
      <c r="E11" s="147"/>
      <c r="F11" s="290">
        <v>9</v>
      </c>
      <c r="G11" s="318" t="s">
        <v>57</v>
      </c>
      <c r="H11" s="320"/>
      <c r="I11" s="499">
        <v>158</v>
      </c>
      <c r="J11" s="592">
        <v>158</v>
      </c>
      <c r="K11" s="593">
        <v>139.07599999999999</v>
      </c>
      <c r="L11" s="502">
        <v>139.07599999999999</v>
      </c>
      <c r="M11" s="594">
        <v>1471</v>
      </c>
      <c r="N11" s="595">
        <v>1471</v>
      </c>
      <c r="O11" s="596">
        <v>1471</v>
      </c>
      <c r="P11" s="597">
        <v>1428</v>
      </c>
      <c r="Q11" s="598">
        <v>1428</v>
      </c>
      <c r="R11" s="17"/>
      <c r="S11" s="147"/>
      <c r="T11" s="147"/>
      <c r="U11" s="147"/>
      <c r="V11" s="147"/>
      <c r="W11" s="147"/>
      <c r="X11" s="147"/>
      <c r="Y11" s="147"/>
      <c r="Z11" s="147"/>
      <c r="AA11" s="147"/>
      <c r="AB11" s="147"/>
      <c r="AC11" s="147"/>
      <c r="AD11" s="147"/>
    </row>
    <row r="12" spans="1:30" ht="19.2" thickBot="1">
      <c r="A12" s="147"/>
      <c r="B12" s="147"/>
      <c r="C12" s="147"/>
      <c r="D12" s="147"/>
      <c r="E12" s="147"/>
      <c r="F12" s="290">
        <v>10</v>
      </c>
      <c r="G12" s="231" t="s">
        <v>74</v>
      </c>
      <c r="H12" s="232"/>
      <c r="I12" s="585">
        <v>149</v>
      </c>
      <c r="J12" s="585">
        <v>149</v>
      </c>
      <c r="K12" s="586">
        <v>132.51052631578946</v>
      </c>
      <c r="L12" s="586">
        <v>132.51052631578946</v>
      </c>
      <c r="M12" s="590">
        <v>1436</v>
      </c>
      <c r="N12" s="590">
        <v>1436</v>
      </c>
      <c r="O12" s="590">
        <v>1436</v>
      </c>
      <c r="P12" s="587">
        <v>1405</v>
      </c>
      <c r="Q12" s="588">
        <v>1405</v>
      </c>
      <c r="R12" s="17"/>
      <c r="S12" s="147"/>
      <c r="T12" s="147"/>
      <c r="U12" s="147"/>
      <c r="V12" s="147"/>
      <c r="W12" s="147"/>
      <c r="X12" s="147"/>
      <c r="Y12" s="147"/>
      <c r="Z12" s="147"/>
      <c r="AA12" s="147"/>
      <c r="AB12" s="147"/>
      <c r="AC12" s="147"/>
      <c r="AD12" s="147"/>
    </row>
    <row r="13" spans="1:30" ht="19.2" thickBot="1">
      <c r="A13" s="147"/>
      <c r="B13" s="147"/>
      <c r="C13" s="147"/>
      <c r="D13" s="147"/>
      <c r="E13" s="147"/>
      <c r="F13" s="292"/>
      <c r="G13" s="504"/>
      <c r="H13" s="504"/>
      <c r="I13" s="40"/>
      <c r="J13" s="6"/>
      <c r="K13" s="6"/>
      <c r="L13" s="6"/>
      <c r="M13" s="497"/>
      <c r="N13" s="497"/>
      <c r="O13" s="6"/>
      <c r="P13" s="498"/>
      <c r="Q13" s="498"/>
      <c r="R13" s="17"/>
      <c r="S13" s="147"/>
      <c r="T13" s="147"/>
      <c r="U13" s="147"/>
      <c r="V13" s="147"/>
      <c r="W13" s="147"/>
      <c r="X13" s="147"/>
      <c r="Y13" s="147"/>
      <c r="Z13" s="147"/>
      <c r="AA13" s="147"/>
      <c r="AB13" s="147"/>
      <c r="AC13" s="147"/>
      <c r="AD13" s="147"/>
    </row>
    <row r="14" spans="1:30" ht="19.8" thickTop="1" thickBot="1">
      <c r="A14" s="147"/>
      <c r="B14" s="147"/>
      <c r="C14" s="147"/>
      <c r="D14" s="147"/>
      <c r="E14" s="147"/>
      <c r="F14" s="288"/>
      <c r="G14" s="303" t="s">
        <v>0</v>
      </c>
      <c r="H14" s="52"/>
      <c r="I14" s="464" t="s">
        <v>17</v>
      </c>
      <c r="J14" s="465"/>
      <c r="K14" s="522" t="s">
        <v>76</v>
      </c>
      <c r="L14" s="523"/>
      <c r="M14" s="524" t="s">
        <v>67</v>
      </c>
      <c r="N14" s="525"/>
      <c r="O14" s="526"/>
      <c r="P14" s="582" t="s">
        <v>77</v>
      </c>
      <c r="Q14" s="514"/>
      <c r="R14" s="42"/>
      <c r="S14" s="147"/>
      <c r="T14" s="147"/>
      <c r="U14" s="147"/>
      <c r="V14" s="147"/>
      <c r="W14" s="147"/>
      <c r="X14" s="147"/>
      <c r="Y14" s="147"/>
      <c r="Z14" s="147"/>
      <c r="AA14" s="147"/>
      <c r="AB14" s="147"/>
      <c r="AC14" s="147"/>
      <c r="AD14" s="147"/>
    </row>
    <row r="15" spans="1:30" ht="18.600000000000001">
      <c r="A15" s="147"/>
      <c r="B15" s="147"/>
      <c r="C15" s="147"/>
      <c r="D15" s="147"/>
      <c r="E15" s="147"/>
      <c r="F15" s="290">
        <v>1</v>
      </c>
      <c r="G15" s="222" t="s">
        <v>68</v>
      </c>
      <c r="H15" s="223"/>
      <c r="I15" s="479">
        <v>287</v>
      </c>
      <c r="J15" s="480">
        <v>287</v>
      </c>
      <c r="K15" s="530">
        <v>124.31428571428572</v>
      </c>
      <c r="L15" s="531">
        <v>124.31428571428572</v>
      </c>
      <c r="M15" s="527">
        <v>1342</v>
      </c>
      <c r="N15" s="528">
        <v>1342</v>
      </c>
      <c r="O15" s="529">
        <v>1342</v>
      </c>
      <c r="P15" s="580">
        <v>1342</v>
      </c>
      <c r="Q15" s="581">
        <v>1342</v>
      </c>
      <c r="R15" s="1"/>
      <c r="S15" s="147"/>
      <c r="T15" s="147"/>
      <c r="U15" s="147"/>
      <c r="V15" s="147"/>
      <c r="W15" s="147"/>
      <c r="X15" s="147"/>
      <c r="Y15" s="147"/>
      <c r="Z15" s="147"/>
      <c r="AA15" s="147"/>
      <c r="AB15" s="147"/>
      <c r="AC15" s="147"/>
      <c r="AD15" s="147"/>
    </row>
    <row r="16" spans="1:30" ht="18.600000000000001">
      <c r="A16" s="147"/>
      <c r="B16" s="147"/>
      <c r="C16" s="147"/>
      <c r="D16" s="147"/>
      <c r="E16" s="147"/>
      <c r="F16" s="290">
        <v>2</v>
      </c>
      <c r="G16" s="216" t="s">
        <v>31</v>
      </c>
      <c r="H16" s="217"/>
      <c r="I16" s="439">
        <v>273</v>
      </c>
      <c r="J16" s="439">
        <v>273</v>
      </c>
      <c r="K16" s="546">
        <v>121.95</v>
      </c>
      <c r="L16" s="546">
        <v>121.95</v>
      </c>
      <c r="M16" s="555">
        <v>1413</v>
      </c>
      <c r="N16" s="555">
        <v>1413</v>
      </c>
      <c r="O16" s="555">
        <v>1413</v>
      </c>
      <c r="P16" s="545">
        <v>1291</v>
      </c>
      <c r="Q16" s="471">
        <v>1291</v>
      </c>
      <c r="R16" s="1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</row>
    <row r="17" spans="1:30" ht="18.600000000000001">
      <c r="A17" s="147"/>
      <c r="B17" s="147"/>
      <c r="C17" s="147"/>
      <c r="D17" s="147"/>
      <c r="E17" s="147"/>
      <c r="F17" s="290">
        <v>3</v>
      </c>
      <c r="G17" s="216" t="s">
        <v>43</v>
      </c>
      <c r="H17" s="217"/>
      <c r="I17" s="439">
        <v>268</v>
      </c>
      <c r="J17" s="439">
        <v>268</v>
      </c>
      <c r="K17" s="546">
        <v>118.34</v>
      </c>
      <c r="L17" s="546">
        <v>118.34</v>
      </c>
      <c r="M17" s="555">
        <v>1337</v>
      </c>
      <c r="N17" s="555">
        <v>1337</v>
      </c>
      <c r="O17" s="555">
        <v>1337</v>
      </c>
      <c r="P17" s="545">
        <v>1282</v>
      </c>
      <c r="Q17" s="471">
        <v>1282</v>
      </c>
      <c r="R17" s="1"/>
      <c r="S17" s="147"/>
      <c r="T17" s="147"/>
      <c r="U17" s="147"/>
      <c r="V17" s="147"/>
      <c r="W17" s="147"/>
      <c r="X17" s="147"/>
      <c r="Y17" s="147"/>
      <c r="Z17" s="147"/>
      <c r="AA17" s="147"/>
      <c r="AB17" s="147"/>
      <c r="AC17" s="147"/>
      <c r="AD17" s="147"/>
    </row>
    <row r="18" spans="1:30" ht="18.600000000000001">
      <c r="A18" s="147"/>
      <c r="B18" s="147"/>
      <c r="C18" s="147"/>
      <c r="D18" s="147"/>
      <c r="E18" s="147"/>
      <c r="F18" s="290">
        <v>4</v>
      </c>
      <c r="G18" s="216" t="s">
        <v>5</v>
      </c>
      <c r="H18" s="217"/>
      <c r="I18" s="439">
        <v>265</v>
      </c>
      <c r="J18" s="439">
        <v>265</v>
      </c>
      <c r="K18" s="546">
        <v>117.83448275862069</v>
      </c>
      <c r="L18" s="546">
        <v>117.83448275862069</v>
      </c>
      <c r="M18" s="555">
        <v>1405</v>
      </c>
      <c r="N18" s="555">
        <v>1405</v>
      </c>
      <c r="O18" s="555">
        <v>1405</v>
      </c>
      <c r="P18" s="545">
        <v>1252</v>
      </c>
      <c r="Q18" s="471">
        <v>1252</v>
      </c>
      <c r="R18" s="1"/>
      <c r="S18" s="147"/>
      <c r="T18" s="147"/>
      <c r="U18" s="147"/>
      <c r="V18" s="147"/>
      <c r="W18" s="147"/>
      <c r="X18" s="147"/>
      <c r="Y18" s="147"/>
      <c r="Z18" s="147"/>
      <c r="AA18" s="147"/>
      <c r="AB18" s="147"/>
      <c r="AC18" s="147"/>
      <c r="AD18" s="147"/>
    </row>
    <row r="19" spans="1:30" ht="18.600000000000001">
      <c r="A19" s="147"/>
      <c r="B19" s="147"/>
      <c r="C19" s="147"/>
      <c r="D19" s="147"/>
      <c r="E19" s="147"/>
      <c r="F19" s="290">
        <v>5</v>
      </c>
      <c r="G19" s="216" t="s">
        <v>32</v>
      </c>
      <c r="H19" s="217"/>
      <c r="I19" s="481">
        <v>263</v>
      </c>
      <c r="J19" s="481">
        <v>263</v>
      </c>
      <c r="K19" s="546">
        <v>123.21428571428571</v>
      </c>
      <c r="L19" s="546">
        <v>123.21428571428571</v>
      </c>
      <c r="M19" s="555">
        <v>1361</v>
      </c>
      <c r="N19" s="555">
        <v>1361</v>
      </c>
      <c r="O19" s="555">
        <v>1361</v>
      </c>
      <c r="P19" s="545">
        <v>1306</v>
      </c>
      <c r="Q19" s="471">
        <v>1306</v>
      </c>
      <c r="R19" s="1"/>
      <c r="S19" s="147"/>
      <c r="T19" s="147"/>
      <c r="U19" s="147"/>
      <c r="V19" s="147"/>
      <c r="W19" s="147"/>
      <c r="X19" s="147"/>
      <c r="Y19" s="147"/>
      <c r="Z19" s="147"/>
      <c r="AA19" s="147"/>
      <c r="AB19" s="147"/>
      <c r="AC19" s="147"/>
      <c r="AD19" s="147"/>
    </row>
    <row r="20" spans="1:30" ht="18.600000000000001">
      <c r="A20" s="147"/>
      <c r="B20" s="147"/>
      <c r="C20" s="147"/>
      <c r="D20" s="147"/>
      <c r="E20" s="147"/>
      <c r="F20" s="290">
        <v>6</v>
      </c>
      <c r="G20" s="216" t="s">
        <v>13</v>
      </c>
      <c r="H20" s="217"/>
      <c r="I20" s="481">
        <v>259</v>
      </c>
      <c r="J20" s="481">
        <v>259</v>
      </c>
      <c r="K20" s="546">
        <v>125.57037037037037</v>
      </c>
      <c r="L20" s="546">
        <v>125.57037037037037</v>
      </c>
      <c r="M20" s="555">
        <v>1393</v>
      </c>
      <c r="N20" s="555">
        <v>1393</v>
      </c>
      <c r="O20" s="555">
        <v>1393</v>
      </c>
      <c r="P20" s="578">
        <v>1326</v>
      </c>
      <c r="Q20" s="579">
        <v>1326</v>
      </c>
      <c r="R20" s="1"/>
      <c r="S20" s="147"/>
      <c r="T20" s="147"/>
      <c r="U20" s="147"/>
      <c r="V20" s="147"/>
      <c r="W20" s="147"/>
      <c r="X20" s="147"/>
      <c r="Y20" s="147"/>
      <c r="Z20" s="147"/>
      <c r="AA20" s="147"/>
      <c r="AB20" s="147"/>
      <c r="AC20" s="147"/>
      <c r="AD20" s="147"/>
    </row>
    <row r="21" spans="1:30" ht="18.600000000000001">
      <c r="A21" s="147"/>
      <c r="B21" s="147"/>
      <c r="C21" s="147"/>
      <c r="D21" s="147"/>
      <c r="E21" s="147"/>
      <c r="F21" s="290">
        <v>7</v>
      </c>
      <c r="G21" s="216" t="s">
        <v>42</v>
      </c>
      <c r="H21" s="217"/>
      <c r="I21" s="439">
        <v>244</v>
      </c>
      <c r="J21" s="439">
        <v>244</v>
      </c>
      <c r="K21" s="546">
        <v>127.61739130434782</v>
      </c>
      <c r="L21" s="546">
        <v>127.61739130434782</v>
      </c>
      <c r="M21" s="555">
        <v>1426</v>
      </c>
      <c r="N21" s="555">
        <v>1426</v>
      </c>
      <c r="O21" s="555">
        <v>1426</v>
      </c>
      <c r="P21" s="545">
        <v>1339</v>
      </c>
      <c r="Q21" s="471">
        <v>1339</v>
      </c>
      <c r="R21" s="1"/>
      <c r="S21" s="147"/>
      <c r="T21" s="147"/>
      <c r="U21" s="147"/>
      <c r="V21" s="147"/>
      <c r="W21" s="147"/>
      <c r="X21" s="147"/>
      <c r="Y21" s="147"/>
      <c r="Z21" s="147"/>
      <c r="AA21" s="147"/>
      <c r="AB21" s="147"/>
      <c r="AC21" s="147"/>
      <c r="AD21" s="147"/>
    </row>
    <row r="22" spans="1:30" ht="18.600000000000001">
      <c r="A22" s="147"/>
      <c r="B22" s="147"/>
      <c r="C22" s="147"/>
      <c r="D22" s="147"/>
      <c r="E22" s="147"/>
      <c r="F22" s="290">
        <v>8</v>
      </c>
      <c r="G22" s="229" t="s">
        <v>33</v>
      </c>
      <c r="H22" s="230"/>
      <c r="I22" s="550">
        <v>229</v>
      </c>
      <c r="J22" s="550">
        <v>229</v>
      </c>
      <c r="K22" s="552">
        <v>129.232</v>
      </c>
      <c r="L22" s="552">
        <v>129.232</v>
      </c>
      <c r="M22" s="575">
        <v>1437</v>
      </c>
      <c r="N22" s="575">
        <v>1437</v>
      </c>
      <c r="O22" s="575">
        <v>1437</v>
      </c>
      <c r="P22" s="573">
        <v>1364</v>
      </c>
      <c r="Q22" s="574">
        <v>1364</v>
      </c>
      <c r="R22" s="1"/>
      <c r="S22" s="147"/>
      <c r="T22" s="147"/>
      <c r="U22" s="147"/>
      <c r="V22" s="147"/>
      <c r="W22" s="147"/>
      <c r="X22" s="147"/>
      <c r="Y22" s="147"/>
      <c r="Z22" s="147"/>
      <c r="AA22" s="147"/>
      <c r="AB22" s="147"/>
      <c r="AC22" s="147"/>
      <c r="AD22" s="147"/>
    </row>
    <row r="23" spans="1:30" ht="18.600000000000001">
      <c r="A23" s="147"/>
      <c r="B23" s="147"/>
      <c r="C23" s="147"/>
      <c r="D23" s="147"/>
      <c r="E23" s="147"/>
      <c r="F23" s="290">
        <v>9</v>
      </c>
      <c r="G23" s="241" t="s">
        <v>24</v>
      </c>
      <c r="H23" s="242"/>
      <c r="I23" s="559">
        <v>219</v>
      </c>
      <c r="J23" s="560">
        <v>219</v>
      </c>
      <c r="K23" s="568">
        <v>130.64814814814815</v>
      </c>
      <c r="L23" s="569">
        <v>130.64814814814815</v>
      </c>
      <c r="M23" s="565">
        <v>1409</v>
      </c>
      <c r="N23" s="566">
        <v>1409</v>
      </c>
      <c r="O23" s="567">
        <v>1409</v>
      </c>
      <c r="P23" s="561">
        <v>1368</v>
      </c>
      <c r="Q23" s="562">
        <v>1368</v>
      </c>
      <c r="R23" s="1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</row>
    <row r="24" spans="1:30" ht="18.600000000000001">
      <c r="A24" s="147"/>
      <c r="B24" s="147"/>
      <c r="C24" s="147"/>
      <c r="D24" s="147"/>
      <c r="E24" s="147"/>
      <c r="F24" s="290">
        <v>10</v>
      </c>
      <c r="G24" s="243" t="s">
        <v>3</v>
      </c>
      <c r="H24" s="244"/>
      <c r="I24" s="559">
        <v>162</v>
      </c>
      <c r="J24" s="560">
        <v>162</v>
      </c>
      <c r="K24" s="568">
        <v>113.94516129032257</v>
      </c>
      <c r="L24" s="569">
        <v>113.94516129032257</v>
      </c>
      <c r="M24" s="565">
        <v>1434</v>
      </c>
      <c r="N24" s="566">
        <v>1434</v>
      </c>
      <c r="O24" s="567">
        <v>1434</v>
      </c>
      <c r="P24" s="576">
        <v>1256</v>
      </c>
      <c r="Q24" s="577">
        <v>1256</v>
      </c>
      <c r="R24" s="1"/>
      <c r="S24" s="147"/>
      <c r="T24" s="147"/>
      <c r="U24" s="147"/>
      <c r="V24" s="147"/>
      <c r="W24" s="147"/>
      <c r="X24" s="147"/>
      <c r="Y24" s="147"/>
      <c r="Z24" s="147"/>
      <c r="AA24" s="147"/>
      <c r="AB24" s="147"/>
      <c r="AC24" s="147"/>
      <c r="AD24" s="147"/>
    </row>
    <row r="25" spans="1:30" ht="19.2" thickBot="1">
      <c r="A25" s="147"/>
      <c r="B25" s="147"/>
      <c r="C25" s="147"/>
      <c r="D25" s="147"/>
      <c r="E25" s="147"/>
      <c r="F25" s="290"/>
      <c r="G25" s="5"/>
      <c r="H25" s="5"/>
      <c r="I25" s="4"/>
      <c r="J25" s="6"/>
      <c r="K25" s="6"/>
      <c r="L25" s="6"/>
      <c r="M25" s="11"/>
      <c r="N25" s="6"/>
      <c r="O25" s="6"/>
      <c r="P25" s="43"/>
      <c r="Q25" s="4"/>
      <c r="R25" s="1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7"/>
      <c r="AD25" s="147"/>
    </row>
    <row r="26" spans="1:30" ht="19.8" thickTop="1" thickBot="1">
      <c r="A26" s="147"/>
      <c r="B26" s="147"/>
      <c r="C26" s="147"/>
      <c r="D26" s="147"/>
      <c r="E26" s="147"/>
      <c r="F26" s="293"/>
      <c r="G26" s="302" t="s">
        <v>7</v>
      </c>
      <c r="H26" s="83"/>
      <c r="I26" s="445" t="s">
        <v>17</v>
      </c>
      <c r="J26" s="446"/>
      <c r="K26" s="522" t="s">
        <v>76</v>
      </c>
      <c r="L26" s="523"/>
      <c r="M26" s="570" t="s">
        <v>67</v>
      </c>
      <c r="N26" s="571"/>
      <c r="O26" s="572"/>
      <c r="P26" s="563" t="s">
        <v>77</v>
      </c>
      <c r="Q26" s="564"/>
      <c r="R26" s="1"/>
      <c r="S26" s="147"/>
      <c r="T26" s="147"/>
      <c r="U26" s="147"/>
      <c r="V26" s="147"/>
      <c r="W26" s="147"/>
      <c r="X26" s="147"/>
      <c r="Y26" s="147"/>
      <c r="Z26" s="147"/>
      <c r="AA26" s="147"/>
      <c r="AB26" s="147"/>
      <c r="AC26" s="147"/>
      <c r="AD26" s="147"/>
    </row>
    <row r="27" spans="1:30" ht="18.600000000000001">
      <c r="A27" s="147"/>
      <c r="B27" s="147"/>
      <c r="C27" s="147"/>
      <c r="D27" s="147"/>
      <c r="E27" s="147"/>
      <c r="F27" s="290">
        <v>1</v>
      </c>
      <c r="G27" s="222" t="s">
        <v>71</v>
      </c>
      <c r="H27" s="228"/>
      <c r="I27" s="437">
        <v>312</v>
      </c>
      <c r="J27" s="438">
        <v>312</v>
      </c>
      <c r="K27" s="530">
        <v>96.36</v>
      </c>
      <c r="L27" s="531">
        <v>96.36</v>
      </c>
      <c r="M27" s="527">
        <v>1040</v>
      </c>
      <c r="N27" s="528">
        <v>1040</v>
      </c>
      <c r="O27" s="529">
        <v>1040</v>
      </c>
      <c r="P27" s="556">
        <v>1040</v>
      </c>
      <c r="Q27" s="557">
        <v>1040</v>
      </c>
      <c r="R27" s="1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7"/>
      <c r="AD27" s="147"/>
    </row>
    <row r="28" spans="1:30" ht="18.600000000000001">
      <c r="A28" s="147"/>
      <c r="B28" s="147"/>
      <c r="C28" s="147"/>
      <c r="D28" s="147"/>
      <c r="E28" s="147"/>
      <c r="F28" s="290">
        <v>2</v>
      </c>
      <c r="G28" s="216" t="s">
        <v>69</v>
      </c>
      <c r="H28" s="217"/>
      <c r="I28" s="439">
        <v>297</v>
      </c>
      <c r="J28" s="439">
        <v>297</v>
      </c>
      <c r="K28" s="546">
        <v>105.67419354838709</v>
      </c>
      <c r="L28" s="546">
        <v>105.67419354838709</v>
      </c>
      <c r="M28" s="558">
        <v>1154</v>
      </c>
      <c r="N28" s="558">
        <v>1154</v>
      </c>
      <c r="O28" s="558">
        <v>1154</v>
      </c>
      <c r="P28" s="549">
        <v>1154</v>
      </c>
      <c r="Q28" s="453">
        <v>1154</v>
      </c>
      <c r="R28" s="1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7"/>
      <c r="AD28" s="147"/>
    </row>
    <row r="29" spans="1:30" ht="18.600000000000001">
      <c r="A29" s="147"/>
      <c r="B29" s="147"/>
      <c r="C29" s="147"/>
      <c r="D29" s="147"/>
      <c r="E29" s="147"/>
      <c r="F29" s="290">
        <v>3</v>
      </c>
      <c r="G29" s="216" t="s">
        <v>47</v>
      </c>
      <c r="H29" s="217"/>
      <c r="I29" s="439">
        <v>297</v>
      </c>
      <c r="J29" s="439">
        <v>297</v>
      </c>
      <c r="K29" s="546">
        <v>105.35806451612903</v>
      </c>
      <c r="L29" s="546">
        <v>105.35806451612903</v>
      </c>
      <c r="M29" s="555">
        <v>1284</v>
      </c>
      <c r="N29" s="555">
        <v>1284</v>
      </c>
      <c r="O29" s="555">
        <v>1284</v>
      </c>
      <c r="P29" s="554">
        <v>1113</v>
      </c>
      <c r="Q29" s="486">
        <v>1113</v>
      </c>
      <c r="R29" s="1"/>
      <c r="S29" s="147"/>
      <c r="T29" s="147"/>
      <c r="U29" s="147"/>
      <c r="V29" s="147"/>
      <c r="W29" s="147"/>
      <c r="X29" s="147"/>
      <c r="Y29" s="147"/>
      <c r="Z29" s="147"/>
      <c r="AA29" s="147"/>
      <c r="AB29" s="147"/>
      <c r="AC29" s="147"/>
      <c r="AD29" s="147"/>
    </row>
    <row r="30" spans="1:30" ht="18.600000000000001">
      <c r="A30" s="147"/>
      <c r="B30" s="147"/>
      <c r="C30" s="147"/>
      <c r="D30" s="147"/>
      <c r="E30" s="147"/>
      <c r="F30" s="290">
        <v>4</v>
      </c>
      <c r="G30" s="216" t="s">
        <v>34</v>
      </c>
      <c r="H30" s="217"/>
      <c r="I30" s="439">
        <v>273</v>
      </c>
      <c r="J30" s="439">
        <v>273</v>
      </c>
      <c r="K30" s="546">
        <v>106.31739130434782</v>
      </c>
      <c r="L30" s="546">
        <v>106.31739130434782</v>
      </c>
      <c r="M30" s="555">
        <v>1179</v>
      </c>
      <c r="N30" s="555">
        <v>1179</v>
      </c>
      <c r="O30" s="555">
        <v>1179</v>
      </c>
      <c r="P30" s="549">
        <v>1179</v>
      </c>
      <c r="Q30" s="453">
        <v>1179</v>
      </c>
      <c r="R30" s="1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7"/>
      <c r="AD30" s="147"/>
    </row>
    <row r="31" spans="1:30" ht="18.600000000000001">
      <c r="A31" s="147"/>
      <c r="B31" s="147"/>
      <c r="C31" s="147"/>
      <c r="D31" s="147"/>
      <c r="E31" s="147"/>
      <c r="F31" s="290">
        <v>5</v>
      </c>
      <c r="G31" s="216" t="s">
        <v>62</v>
      </c>
      <c r="H31" s="217"/>
      <c r="I31" s="439">
        <v>271</v>
      </c>
      <c r="J31" s="439">
        <v>271</v>
      </c>
      <c r="K31" s="546">
        <v>113.98709677419355</v>
      </c>
      <c r="L31" s="546">
        <v>113.98709677419355</v>
      </c>
      <c r="M31" s="548">
        <v>1198</v>
      </c>
      <c r="N31" s="548">
        <v>1198</v>
      </c>
      <c r="O31" s="548">
        <v>1198</v>
      </c>
      <c r="P31" s="549">
        <v>1198</v>
      </c>
      <c r="Q31" s="453">
        <v>1198</v>
      </c>
      <c r="R31" s="1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7"/>
      <c r="AD31" s="147"/>
    </row>
    <row r="32" spans="1:30" ht="18.600000000000001">
      <c r="A32" s="147"/>
      <c r="B32" s="147"/>
      <c r="C32" s="147"/>
      <c r="D32" s="147"/>
      <c r="E32" s="147"/>
      <c r="F32" s="290">
        <v>6</v>
      </c>
      <c r="G32" s="229" t="s">
        <v>36</v>
      </c>
      <c r="H32" s="230"/>
      <c r="I32" s="550">
        <v>250</v>
      </c>
      <c r="J32" s="550">
        <v>250</v>
      </c>
      <c r="K32" s="552">
        <v>104.79032258064517</v>
      </c>
      <c r="L32" s="552">
        <v>104.79032258064517</v>
      </c>
      <c r="M32" s="553">
        <v>1302</v>
      </c>
      <c r="N32" s="553">
        <v>1302</v>
      </c>
      <c r="O32" s="553">
        <v>1302</v>
      </c>
      <c r="P32" s="551">
        <v>1139</v>
      </c>
      <c r="Q32" s="469">
        <v>1139</v>
      </c>
      <c r="R32" s="1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7"/>
      <c r="AD32" s="147"/>
    </row>
    <row r="33" spans="1:30" ht="18.600000000000001">
      <c r="A33" s="147"/>
      <c r="B33" s="147"/>
      <c r="C33" s="147"/>
      <c r="D33" s="147"/>
      <c r="E33" s="147"/>
      <c r="F33" s="290">
        <v>7</v>
      </c>
      <c r="G33" s="216" t="s">
        <v>38</v>
      </c>
      <c r="H33" s="217"/>
      <c r="I33" s="544">
        <v>240</v>
      </c>
      <c r="J33" s="544">
        <v>240</v>
      </c>
      <c r="K33" s="546">
        <v>109.66818181818182</v>
      </c>
      <c r="L33" s="546">
        <v>109.66818181818182</v>
      </c>
      <c r="M33" s="548">
        <v>1361</v>
      </c>
      <c r="N33" s="548">
        <v>1361</v>
      </c>
      <c r="O33" s="548">
        <v>1361</v>
      </c>
      <c r="P33" s="545">
        <v>1193</v>
      </c>
      <c r="Q33" s="471">
        <v>1193</v>
      </c>
      <c r="R33" s="1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7"/>
      <c r="AD33" s="147"/>
    </row>
    <row r="34" spans="1:30" ht="18.600000000000001">
      <c r="A34" s="147"/>
      <c r="B34" s="147"/>
      <c r="C34" s="147"/>
      <c r="D34" s="147"/>
      <c r="E34" s="147"/>
      <c r="F34" s="290">
        <v>8</v>
      </c>
      <c r="G34" s="216" t="s">
        <v>37</v>
      </c>
      <c r="H34" s="217"/>
      <c r="I34" s="429">
        <v>233</v>
      </c>
      <c r="J34" s="429">
        <v>233</v>
      </c>
      <c r="K34" s="547">
        <v>96.13666666666667</v>
      </c>
      <c r="L34" s="547">
        <v>96.13666666666667</v>
      </c>
      <c r="M34" s="548">
        <v>1274</v>
      </c>
      <c r="N34" s="548">
        <v>1274</v>
      </c>
      <c r="O34" s="548">
        <v>1274</v>
      </c>
      <c r="P34" s="545">
        <v>1031</v>
      </c>
      <c r="Q34" s="471">
        <v>1031</v>
      </c>
      <c r="R34" s="1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7"/>
      <c r="AD34" s="147"/>
    </row>
    <row r="35" spans="1:30" ht="18.600000000000001">
      <c r="A35" s="147"/>
      <c r="B35" s="147"/>
      <c r="C35" s="147"/>
      <c r="D35" s="147"/>
      <c r="E35" s="147"/>
      <c r="F35" s="290">
        <v>9</v>
      </c>
      <c r="G35" s="339" t="s">
        <v>60</v>
      </c>
      <c r="H35" s="340"/>
      <c r="I35" s="431">
        <v>166</v>
      </c>
      <c r="J35" s="431">
        <v>166</v>
      </c>
      <c r="K35" s="536">
        <v>110.72941176470589</v>
      </c>
      <c r="L35" s="536">
        <v>110.72941176470589</v>
      </c>
      <c r="M35" s="537">
        <v>1337</v>
      </c>
      <c r="N35" s="537">
        <v>1337</v>
      </c>
      <c r="O35" s="537">
        <v>1337</v>
      </c>
      <c r="P35" s="533">
        <v>1203</v>
      </c>
      <c r="Q35" s="534">
        <v>1203</v>
      </c>
      <c r="R35" s="1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7"/>
      <c r="AD35" s="147"/>
    </row>
    <row r="36" spans="1:30" ht="19.2" thickBot="1">
      <c r="A36" s="147"/>
      <c r="B36" s="147"/>
      <c r="C36" s="147"/>
      <c r="D36" s="147"/>
      <c r="E36" s="147"/>
      <c r="F36" s="290">
        <v>10</v>
      </c>
      <c r="G36" s="339" t="s">
        <v>88</v>
      </c>
      <c r="H36" s="368"/>
      <c r="I36" s="422">
        <v>82</v>
      </c>
      <c r="J36" s="423">
        <v>82</v>
      </c>
      <c r="K36" s="539">
        <v>96.25</v>
      </c>
      <c r="L36" s="540">
        <v>96.25</v>
      </c>
      <c r="M36" s="541">
        <v>1242</v>
      </c>
      <c r="N36" s="542">
        <v>1242</v>
      </c>
      <c r="O36" s="543">
        <v>1242</v>
      </c>
      <c r="P36" s="413">
        <v>1052</v>
      </c>
      <c r="Q36" s="414">
        <v>1052</v>
      </c>
      <c r="R36" s="1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7"/>
      <c r="AD36" s="147"/>
    </row>
    <row r="37" spans="1:30" ht="18.600000000000001">
      <c r="A37" s="147"/>
      <c r="B37" s="147"/>
      <c r="C37" s="147"/>
      <c r="D37" s="147"/>
      <c r="E37" s="147"/>
      <c r="F37" s="11"/>
      <c r="G37" s="366"/>
      <c r="H37" s="367"/>
      <c r="I37" s="416"/>
      <c r="J37" s="416"/>
      <c r="K37" s="428"/>
      <c r="L37" s="428"/>
      <c r="M37" s="538"/>
      <c r="N37" s="538"/>
      <c r="O37" s="538"/>
      <c r="P37" s="535"/>
      <c r="Q37" s="535"/>
      <c r="R37" s="1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7"/>
      <c r="AD37" s="147"/>
    </row>
    <row r="38" spans="1:30" ht="18.600000000000001">
      <c r="A38" s="147"/>
      <c r="B38" s="147"/>
      <c r="C38" s="147"/>
      <c r="D38" s="147"/>
      <c r="E38" s="147"/>
      <c r="F38" s="152"/>
      <c r="G38" s="86"/>
      <c r="H38" s="75"/>
      <c r="I38" s="410"/>
      <c r="J38" s="410"/>
      <c r="K38" s="518"/>
      <c r="L38" s="518"/>
      <c r="M38" s="519"/>
      <c r="N38" s="519"/>
      <c r="O38" s="519"/>
      <c r="P38" s="532"/>
      <c r="Q38" s="532"/>
      <c r="R38" s="147"/>
      <c r="S38" s="147"/>
      <c r="T38" s="147"/>
      <c r="U38" s="147"/>
      <c r="V38" s="147"/>
      <c r="W38" s="147"/>
      <c r="X38" s="147"/>
      <c r="Y38" s="147"/>
      <c r="Z38" s="147"/>
      <c r="AA38" s="147"/>
      <c r="AB38" s="147"/>
      <c r="AC38" s="147"/>
      <c r="AD38" s="147"/>
    </row>
    <row r="39" spans="1:30" ht="18.600000000000001">
      <c r="A39" s="147"/>
      <c r="B39" s="147"/>
      <c r="C39" s="147"/>
      <c r="D39" s="147"/>
      <c r="E39" s="147"/>
      <c r="F39" s="152"/>
      <c r="G39" s="86"/>
      <c r="H39" s="75"/>
      <c r="I39" s="409"/>
      <c r="J39" s="409"/>
      <c r="K39" s="518"/>
      <c r="L39" s="518"/>
      <c r="M39" s="519"/>
      <c r="N39" s="519"/>
      <c r="O39" s="519"/>
      <c r="P39" s="532"/>
      <c r="Q39" s="532"/>
      <c r="R39" s="147"/>
      <c r="S39" s="147"/>
      <c r="T39" s="147"/>
      <c r="U39" s="147"/>
      <c r="V39" s="147"/>
      <c r="W39" s="147"/>
      <c r="X39" s="147"/>
      <c r="Y39" s="147"/>
      <c r="Z39" s="147"/>
      <c r="AA39" s="147"/>
      <c r="AB39" s="147"/>
      <c r="AC39" s="147"/>
      <c r="AD39" s="147"/>
    </row>
    <row r="40" spans="1:30" ht="18.600000000000001">
      <c r="A40" s="147"/>
      <c r="B40" s="147"/>
      <c r="C40" s="147"/>
      <c r="D40" s="147"/>
      <c r="E40" s="147"/>
      <c r="F40" s="152"/>
      <c r="G40" s="86"/>
      <c r="H40" s="75"/>
      <c r="I40" s="409"/>
      <c r="J40" s="409"/>
      <c r="K40" s="518"/>
      <c r="L40" s="518"/>
      <c r="M40" s="519"/>
      <c r="N40" s="519"/>
      <c r="O40" s="519"/>
      <c r="P40" s="532"/>
      <c r="Q40" s="532"/>
      <c r="R40" s="147"/>
      <c r="S40" s="147"/>
      <c r="T40" s="147"/>
      <c r="U40" s="147"/>
      <c r="V40" s="147"/>
      <c r="W40" s="147"/>
      <c r="X40" s="147"/>
      <c r="Y40" s="147"/>
      <c r="Z40" s="147"/>
      <c r="AA40" s="147"/>
      <c r="AB40" s="147"/>
      <c r="AC40" s="147"/>
      <c r="AD40" s="147"/>
    </row>
    <row r="41" spans="1:30" ht="18.600000000000001">
      <c r="A41" s="147"/>
      <c r="B41" s="147"/>
      <c r="C41" s="147"/>
      <c r="D41" s="147"/>
      <c r="E41" s="147"/>
      <c r="F41" s="152"/>
      <c r="G41" s="86"/>
      <c r="H41" s="75"/>
      <c r="I41" s="409"/>
      <c r="J41" s="409"/>
      <c r="K41" s="518"/>
      <c r="L41" s="518"/>
      <c r="M41" s="519"/>
      <c r="N41" s="519"/>
      <c r="O41" s="519"/>
      <c r="P41" s="532"/>
      <c r="Q41" s="532"/>
      <c r="R41" s="147"/>
      <c r="S41" s="147"/>
      <c r="T41" s="147"/>
      <c r="U41" s="147"/>
      <c r="V41" s="147"/>
      <c r="W41" s="147"/>
      <c r="X41" s="147"/>
      <c r="Y41" s="147"/>
      <c r="Z41" s="147"/>
      <c r="AA41" s="147"/>
      <c r="AB41" s="147"/>
      <c r="AC41" s="147"/>
      <c r="AD41" s="147"/>
    </row>
    <row r="42" spans="1:30" ht="18.600000000000001">
      <c r="A42" s="147"/>
      <c r="B42" s="147"/>
      <c r="C42" s="147"/>
      <c r="D42" s="147"/>
      <c r="E42" s="147"/>
      <c r="F42" s="152"/>
      <c r="G42" s="86"/>
      <c r="H42" s="75"/>
      <c r="I42" s="409"/>
      <c r="J42" s="409"/>
      <c r="K42" s="518"/>
      <c r="L42" s="518"/>
      <c r="M42" s="519"/>
      <c r="N42" s="519"/>
      <c r="O42" s="519"/>
      <c r="P42" s="532"/>
      <c r="Q42" s="532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7"/>
      <c r="AD42" s="147"/>
    </row>
    <row r="43" spans="1:30" ht="18.600000000000001">
      <c r="A43" s="147"/>
      <c r="B43" s="147"/>
      <c r="C43" s="147"/>
      <c r="D43" s="147"/>
      <c r="E43" s="147"/>
      <c r="F43" s="152"/>
      <c r="G43" s="86"/>
      <c r="H43" s="75"/>
      <c r="I43" s="409"/>
      <c r="J43" s="409"/>
      <c r="K43" s="518"/>
      <c r="L43" s="518"/>
      <c r="M43" s="519"/>
      <c r="N43" s="519"/>
      <c r="O43" s="519"/>
      <c r="P43" s="532"/>
      <c r="Q43" s="532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7"/>
      <c r="AD43" s="147"/>
    </row>
    <row r="44" spans="1:30" ht="18.600000000000001">
      <c r="A44" s="147"/>
      <c r="B44" s="147"/>
      <c r="C44" s="147"/>
      <c r="D44" s="147"/>
      <c r="E44" s="147"/>
      <c r="F44" s="152"/>
      <c r="G44" s="86"/>
      <c r="H44" s="75"/>
      <c r="I44" s="410"/>
      <c r="J44" s="410"/>
      <c r="K44" s="518"/>
      <c r="L44" s="518"/>
      <c r="M44" s="519"/>
      <c r="N44" s="519"/>
      <c r="O44" s="519"/>
      <c r="P44" s="532"/>
      <c r="Q44" s="532"/>
      <c r="R44" s="147"/>
      <c r="S44" s="147"/>
      <c r="T44" s="147"/>
      <c r="U44" s="147"/>
      <c r="V44" s="147"/>
      <c r="W44" s="147"/>
      <c r="X44" s="147"/>
      <c r="Y44" s="147"/>
      <c r="Z44" s="147"/>
      <c r="AA44" s="147"/>
      <c r="AB44" s="147"/>
      <c r="AC44" s="147"/>
      <c r="AD44" s="147"/>
    </row>
    <row r="45" spans="1:30" ht="18.600000000000001">
      <c r="A45" s="147"/>
      <c r="B45" s="147"/>
      <c r="C45" s="147"/>
      <c r="D45" s="147"/>
      <c r="E45" s="147"/>
      <c r="F45" s="152"/>
      <c r="G45" s="86"/>
      <c r="H45" s="75"/>
      <c r="I45" s="409"/>
      <c r="J45" s="409"/>
      <c r="K45" s="518"/>
      <c r="L45" s="518"/>
      <c r="M45" s="519"/>
      <c r="N45" s="519"/>
      <c r="O45" s="519"/>
      <c r="P45" s="532"/>
      <c r="Q45" s="532"/>
      <c r="R45" s="147"/>
      <c r="S45" s="147"/>
      <c r="T45" s="147"/>
      <c r="U45" s="147"/>
      <c r="V45" s="147"/>
      <c r="W45" s="147"/>
      <c r="X45" s="147"/>
      <c r="Y45" s="147"/>
      <c r="Z45" s="147"/>
      <c r="AA45" s="147"/>
      <c r="AB45" s="147"/>
      <c r="AC45" s="147"/>
      <c r="AD45" s="147"/>
    </row>
    <row r="46" spans="1:30" ht="18.600000000000001">
      <c r="A46" s="147"/>
      <c r="B46" s="147"/>
      <c r="C46" s="147"/>
      <c r="D46" s="147"/>
      <c r="E46" s="147"/>
      <c r="F46" s="152"/>
      <c r="G46" s="86"/>
      <c r="H46" s="75"/>
      <c r="I46" s="409"/>
      <c r="J46" s="409"/>
      <c r="K46" s="518"/>
      <c r="L46" s="518"/>
      <c r="M46" s="520"/>
      <c r="N46" s="520"/>
      <c r="O46" s="520"/>
      <c r="P46" s="532"/>
      <c r="Q46" s="532"/>
      <c r="R46" s="147"/>
      <c r="S46" s="147"/>
      <c r="T46" s="147"/>
      <c r="U46" s="147"/>
      <c r="V46" s="147"/>
      <c r="W46" s="147"/>
      <c r="X46" s="147"/>
      <c r="Y46" s="147"/>
      <c r="Z46" s="147"/>
      <c r="AA46" s="147"/>
      <c r="AB46" s="147"/>
      <c r="AC46" s="147"/>
      <c r="AD46" s="147"/>
    </row>
    <row r="47" spans="1:30" ht="18.600000000000001">
      <c r="A47" s="147"/>
      <c r="B47" s="147"/>
      <c r="C47" s="147"/>
      <c r="D47" s="147"/>
      <c r="E47" s="147"/>
      <c r="F47" s="152"/>
      <c r="G47" s="86"/>
      <c r="H47" s="75"/>
      <c r="I47" s="409"/>
      <c r="J47" s="409"/>
      <c r="K47" s="518"/>
      <c r="L47" s="518"/>
      <c r="M47" s="520"/>
      <c r="N47" s="520"/>
      <c r="O47" s="520"/>
      <c r="P47" s="532"/>
      <c r="Q47" s="532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7"/>
      <c r="AD47" s="147"/>
    </row>
    <row r="48" spans="1:30" ht="18.600000000000001">
      <c r="A48" s="147"/>
      <c r="B48" s="147"/>
      <c r="C48" s="147"/>
      <c r="D48" s="147"/>
      <c r="E48" s="147"/>
      <c r="F48" s="74"/>
      <c r="G48" s="86"/>
      <c r="H48" s="75"/>
      <c r="I48" s="410"/>
      <c r="J48" s="410"/>
      <c r="K48" s="518"/>
      <c r="L48" s="518"/>
      <c r="M48" s="520"/>
      <c r="N48" s="520"/>
      <c r="O48" s="520"/>
      <c r="P48" s="532"/>
      <c r="Q48" s="532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7"/>
      <c r="AD48" s="147"/>
    </row>
    <row r="49" spans="1:30" ht="18.600000000000001">
      <c r="A49" s="147"/>
      <c r="B49" s="147"/>
      <c r="C49" s="147"/>
      <c r="D49" s="147"/>
      <c r="E49" s="147"/>
      <c r="F49" s="74"/>
      <c r="G49" s="75"/>
      <c r="H49" s="75"/>
      <c r="I49" s="153"/>
      <c r="J49" s="153"/>
      <c r="K49" s="153"/>
      <c r="L49" s="119"/>
      <c r="M49" s="154"/>
      <c r="N49" s="119"/>
      <c r="O49" s="119"/>
      <c r="P49" s="155"/>
      <c r="Q49" s="74"/>
      <c r="R49" s="147"/>
      <c r="S49" s="147"/>
      <c r="T49" s="147"/>
      <c r="U49" s="147"/>
      <c r="V49" s="147"/>
      <c r="W49" s="147"/>
      <c r="X49" s="147"/>
      <c r="Y49" s="147"/>
      <c r="Z49" s="147"/>
      <c r="AA49" s="147"/>
      <c r="AB49" s="147"/>
      <c r="AC49" s="147"/>
      <c r="AD49" s="147"/>
    </row>
    <row r="50" spans="1:30">
      <c r="A50" s="147"/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</row>
    <row r="51" spans="1:30">
      <c r="A51" s="147"/>
      <c r="B51" s="147"/>
      <c r="C51" s="147"/>
      <c r="D51" s="147"/>
      <c r="E51" s="147"/>
      <c r="F51" s="147"/>
      <c r="G51" s="147"/>
      <c r="H51" s="147"/>
      <c r="I51" s="147"/>
      <c r="J51" s="147"/>
      <c r="K51" s="147"/>
      <c r="L51" s="147"/>
      <c r="M51" s="147"/>
      <c r="N51" s="147"/>
      <c r="O51" s="147"/>
      <c r="P51" s="147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  <c r="AB51" s="147"/>
      <c r="AC51" s="147"/>
      <c r="AD51" s="147"/>
    </row>
    <row r="52" spans="1:30">
      <c r="A52" s="147"/>
      <c r="B52" s="147"/>
      <c r="C52" s="147"/>
      <c r="D52" s="147"/>
      <c r="E52" s="147"/>
      <c r="F52" s="147"/>
      <c r="G52" s="147"/>
      <c r="H52" s="147"/>
      <c r="I52" s="147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7"/>
      <c r="AD52" s="147"/>
    </row>
    <row r="53" spans="1:30">
      <c r="A53" s="147"/>
      <c r="B53" s="147"/>
      <c r="C53" s="147"/>
      <c r="D53" s="147"/>
      <c r="E53" s="147"/>
      <c r="F53" s="147"/>
      <c r="G53" s="147"/>
      <c r="H53" s="147"/>
      <c r="I53" s="147"/>
      <c r="J53" s="147"/>
      <c r="K53" s="147"/>
      <c r="L53" s="147"/>
      <c r="M53" s="147"/>
      <c r="N53" s="147"/>
      <c r="O53" s="147"/>
      <c r="P53" s="147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  <c r="AB53" s="147"/>
      <c r="AC53" s="147"/>
      <c r="AD53" s="147"/>
    </row>
    <row r="54" spans="1:30">
      <c r="A54" s="147"/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  <c r="P54" s="147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47"/>
      <c r="AD54" s="147"/>
    </row>
    <row r="55" spans="1:30">
      <c r="A55" s="147"/>
      <c r="B55" s="147"/>
      <c r="C55" s="147"/>
      <c r="D55" s="147"/>
      <c r="E55" s="147"/>
      <c r="F55" s="147"/>
      <c r="G55" s="147"/>
      <c r="H55" s="147"/>
      <c r="I55" s="147"/>
      <c r="J55" s="147"/>
      <c r="K55" s="147"/>
      <c r="L55" s="147"/>
      <c r="M55" s="147"/>
      <c r="N55" s="147"/>
      <c r="O55" s="147"/>
      <c r="P55" s="147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47"/>
      <c r="AD55" s="147"/>
    </row>
    <row r="56" spans="1:30">
      <c r="A56" s="147"/>
      <c r="B56" s="147"/>
      <c r="C56" s="147"/>
      <c r="D56" s="147"/>
      <c r="E56" s="147"/>
      <c r="F56" s="147"/>
      <c r="G56" s="147"/>
      <c r="H56" s="147"/>
      <c r="I56" s="147"/>
      <c r="J56" s="147"/>
      <c r="K56" s="147"/>
      <c r="L56" s="147"/>
      <c r="M56" s="147"/>
      <c r="N56" s="147"/>
      <c r="O56" s="147"/>
      <c r="P56" s="147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47"/>
      <c r="AD56" s="147"/>
    </row>
    <row r="57" spans="1:30">
      <c r="A57" s="147"/>
      <c r="B57" s="147"/>
      <c r="C57" s="147"/>
      <c r="D57" s="147"/>
      <c r="E57" s="147"/>
      <c r="F57" s="147"/>
      <c r="G57" s="147"/>
      <c r="H57" s="147"/>
      <c r="I57" s="147"/>
      <c r="J57" s="147"/>
      <c r="K57" s="147"/>
      <c r="L57" s="147"/>
      <c r="M57" s="147"/>
      <c r="N57" s="147"/>
      <c r="O57" s="147"/>
      <c r="P57" s="147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  <c r="AB57" s="147"/>
      <c r="AC57" s="147"/>
      <c r="AD57" s="147"/>
    </row>
    <row r="58" spans="1:30">
      <c r="A58" s="147"/>
      <c r="B58" s="147"/>
      <c r="C58" s="147"/>
      <c r="D58" s="147"/>
      <c r="E58" s="147"/>
      <c r="F58" s="147"/>
      <c r="G58" s="147"/>
      <c r="H58" s="147"/>
      <c r="I58" s="147"/>
      <c r="J58" s="147"/>
      <c r="K58" s="147"/>
      <c r="L58" s="147"/>
      <c r="M58" s="147"/>
      <c r="N58" s="147"/>
      <c r="O58" s="147"/>
      <c r="P58" s="147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  <c r="AB58" s="147"/>
      <c r="AC58" s="147"/>
      <c r="AD58" s="147"/>
    </row>
    <row r="59" spans="1:30">
      <c r="A59" s="147"/>
      <c r="B59" s="147"/>
      <c r="C59" s="147"/>
      <c r="D59" s="147"/>
      <c r="E59" s="147"/>
      <c r="F59" s="147"/>
      <c r="G59" s="147"/>
      <c r="H59" s="147"/>
      <c r="I59" s="147"/>
      <c r="J59" s="147"/>
      <c r="K59" s="147"/>
      <c r="L59" s="147"/>
      <c r="M59" s="147"/>
      <c r="N59" s="147"/>
      <c r="O59" s="147"/>
      <c r="P59" s="147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7"/>
      <c r="AD59" s="147"/>
    </row>
    <row r="60" spans="1:30">
      <c r="A60" s="147"/>
      <c r="B60" s="147"/>
      <c r="C60" s="147"/>
      <c r="D60" s="147"/>
      <c r="E60" s="147"/>
      <c r="F60" s="147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47"/>
      <c r="AD60" s="147"/>
    </row>
    <row r="61" spans="1:30">
      <c r="A61" s="147"/>
      <c r="B61" s="147"/>
      <c r="C61" s="147"/>
      <c r="D61" s="147"/>
      <c r="E61" s="147"/>
      <c r="F61" s="147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147"/>
      <c r="R61" s="147"/>
      <c r="S61" s="147"/>
      <c r="T61" s="147"/>
      <c r="U61" s="147"/>
      <c r="V61" s="147"/>
      <c r="W61" s="147"/>
      <c r="X61" s="147"/>
      <c r="Y61" s="147"/>
      <c r="Z61" s="147"/>
      <c r="AA61" s="147"/>
      <c r="AB61" s="147"/>
      <c r="AC61" s="147"/>
      <c r="AD61" s="147"/>
    </row>
    <row r="62" spans="1:30">
      <c r="A62" s="147"/>
      <c r="B62" s="147"/>
      <c r="C62" s="147"/>
      <c r="D62" s="147"/>
      <c r="E62" s="147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</row>
    <row r="63" spans="1:30">
      <c r="A63" s="147"/>
      <c r="B63" s="147"/>
      <c r="C63" s="147"/>
      <c r="D63" s="147"/>
      <c r="E63" s="147"/>
      <c r="F63" s="147"/>
      <c r="G63" s="147"/>
      <c r="H63" s="147"/>
      <c r="I63" s="147"/>
      <c r="J63" s="147"/>
      <c r="K63" s="147"/>
      <c r="L63" s="147"/>
      <c r="M63" s="147"/>
      <c r="N63" s="147"/>
      <c r="O63" s="147"/>
      <c r="P63" s="147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  <c r="AB63" s="147"/>
      <c r="AC63" s="147"/>
      <c r="AD63" s="147"/>
    </row>
    <row r="64" spans="1:30">
      <c r="A64" s="147"/>
      <c r="B64" s="147"/>
      <c r="C64" s="147"/>
      <c r="D64" s="147"/>
      <c r="E64" s="147"/>
      <c r="F64" s="147"/>
      <c r="G64" s="147"/>
      <c r="H64" s="147"/>
      <c r="I64" s="147"/>
      <c r="J64" s="147"/>
      <c r="K64" s="147"/>
      <c r="L64" s="147"/>
      <c r="M64" s="147"/>
      <c r="N64" s="147"/>
      <c r="O64" s="147"/>
      <c r="P64" s="147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  <c r="AC64" s="147"/>
      <c r="AD64" s="147"/>
    </row>
    <row r="65" spans="1:30">
      <c r="A65" s="147"/>
      <c r="B65" s="147"/>
      <c r="C65" s="147"/>
      <c r="D65" s="147"/>
      <c r="E65" s="147"/>
      <c r="F65" s="147"/>
      <c r="G65" s="147"/>
      <c r="H65" s="147"/>
      <c r="I65" s="147"/>
      <c r="J65" s="147"/>
      <c r="K65" s="147"/>
      <c r="L65" s="147"/>
      <c r="M65" s="147"/>
      <c r="N65" s="147"/>
      <c r="O65" s="147"/>
      <c r="P65" s="147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  <c r="AB65" s="147"/>
      <c r="AC65" s="147"/>
      <c r="AD65" s="147"/>
    </row>
    <row r="66" spans="1:30">
      <c r="A66" s="147"/>
      <c r="B66" s="147"/>
      <c r="C66" s="147"/>
      <c r="D66" s="147"/>
      <c r="E66" s="147"/>
      <c r="F66" s="147"/>
      <c r="G66" s="147"/>
      <c r="H66" s="147"/>
      <c r="I66" s="147"/>
      <c r="J66" s="147"/>
      <c r="K66" s="147"/>
      <c r="L66" s="147"/>
      <c r="M66" s="147"/>
      <c r="N66" s="147"/>
      <c r="O66" s="147"/>
      <c r="P66" s="147"/>
      <c r="Q66" s="147"/>
      <c r="R66" s="147"/>
      <c r="S66" s="147"/>
      <c r="T66" s="147"/>
      <c r="U66" s="147"/>
      <c r="V66" s="147"/>
      <c r="W66" s="147"/>
      <c r="X66" s="147"/>
      <c r="Y66" s="147"/>
      <c r="Z66" s="147"/>
      <c r="AA66" s="147"/>
      <c r="AB66" s="147"/>
      <c r="AC66" s="147"/>
      <c r="AD66" s="147"/>
    </row>
    <row r="67" spans="1:30">
      <c r="A67" s="147"/>
      <c r="B67" s="147"/>
      <c r="C67" s="147"/>
      <c r="D67" s="147"/>
      <c r="E67" s="147"/>
      <c r="F67" s="147"/>
      <c r="G67" s="147"/>
      <c r="H67" s="147"/>
      <c r="I67" s="147"/>
      <c r="J67" s="147"/>
      <c r="K67" s="147"/>
      <c r="L67" s="147"/>
      <c r="M67" s="147"/>
      <c r="N67" s="147"/>
      <c r="O67" s="147"/>
      <c r="P67" s="147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7"/>
      <c r="AD67" s="147"/>
    </row>
    <row r="68" spans="1:30">
      <c r="A68" s="147"/>
      <c r="B68" s="147"/>
      <c r="C68" s="147"/>
      <c r="D68" s="147"/>
      <c r="E68" s="14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</row>
    <row r="69" spans="1:30">
      <c r="A69" s="147"/>
      <c r="B69" s="147"/>
      <c r="C69" s="147"/>
      <c r="D69" s="147"/>
      <c r="E69" s="147"/>
      <c r="F69" s="147"/>
      <c r="G69" s="147"/>
      <c r="H69" s="147"/>
      <c r="I69" s="147"/>
      <c r="J69" s="147"/>
      <c r="K69" s="147"/>
      <c r="L69" s="147"/>
      <c r="M69" s="147"/>
      <c r="N69" s="147"/>
      <c r="O69" s="147"/>
      <c r="P69" s="147"/>
      <c r="Q69" s="147"/>
      <c r="R69" s="147"/>
      <c r="S69" s="147"/>
      <c r="T69" s="147"/>
      <c r="U69" s="147"/>
      <c r="V69" s="147"/>
      <c r="W69" s="147"/>
      <c r="X69" s="147"/>
      <c r="Y69" s="147"/>
      <c r="Z69" s="147"/>
      <c r="AA69" s="147"/>
      <c r="AB69" s="147"/>
      <c r="AC69" s="147"/>
      <c r="AD69" s="147"/>
    </row>
    <row r="70" spans="1:30">
      <c r="A70" s="147"/>
      <c r="B70" s="147"/>
      <c r="C70" s="147"/>
      <c r="D70" s="147"/>
      <c r="E70" s="147"/>
      <c r="F70" s="147"/>
      <c r="G70" s="147"/>
      <c r="H70" s="147"/>
      <c r="I70" s="147"/>
      <c r="J70" s="147"/>
      <c r="K70" s="147"/>
      <c r="L70" s="147"/>
      <c r="M70" s="147"/>
      <c r="N70" s="147"/>
      <c r="O70" s="147"/>
      <c r="P70" s="147"/>
      <c r="Q70" s="147"/>
      <c r="R70" s="147"/>
      <c r="S70" s="147"/>
      <c r="T70" s="147"/>
      <c r="U70" s="147"/>
      <c r="V70" s="147"/>
      <c r="W70" s="147"/>
      <c r="X70" s="147"/>
      <c r="Y70" s="147"/>
      <c r="Z70" s="147"/>
      <c r="AA70" s="147"/>
      <c r="AB70" s="147"/>
      <c r="AC70" s="147"/>
      <c r="AD70" s="147"/>
    </row>
  </sheetData>
  <mergeCells count="184">
    <mergeCell ref="K7:L7"/>
    <mergeCell ref="P7:Q7"/>
    <mergeCell ref="M6:O6"/>
    <mergeCell ref="M7:O7"/>
    <mergeCell ref="I4:J4"/>
    <mergeCell ref="K4:L4"/>
    <mergeCell ref="P4:Q4"/>
    <mergeCell ref="I5:J5"/>
    <mergeCell ref="K5:L5"/>
    <mergeCell ref="I7:J7"/>
    <mergeCell ref="I2:J2"/>
    <mergeCell ref="I3:J3"/>
    <mergeCell ref="K3:L3"/>
    <mergeCell ref="P3:Q3"/>
    <mergeCell ref="M3:O3"/>
    <mergeCell ref="M2:O2"/>
    <mergeCell ref="I6:J6"/>
    <mergeCell ref="K6:L6"/>
    <mergeCell ref="P6:Q6"/>
    <mergeCell ref="P2:Q2"/>
    <mergeCell ref="P5:Q5"/>
    <mergeCell ref="M4:O4"/>
    <mergeCell ref="M5:O5"/>
    <mergeCell ref="I10:J10"/>
    <mergeCell ref="K10:L10"/>
    <mergeCell ref="P10:Q10"/>
    <mergeCell ref="I12:J12"/>
    <mergeCell ref="K12:L12"/>
    <mergeCell ref="P12:Q12"/>
    <mergeCell ref="M10:O10"/>
    <mergeCell ref="M12:O12"/>
    <mergeCell ref="I8:J8"/>
    <mergeCell ref="K8:L8"/>
    <mergeCell ref="P8:Q8"/>
    <mergeCell ref="I9:J9"/>
    <mergeCell ref="K9:L9"/>
    <mergeCell ref="P9:Q9"/>
    <mergeCell ref="M8:O8"/>
    <mergeCell ref="M9:O9"/>
    <mergeCell ref="I11:J11"/>
    <mergeCell ref="K11:L11"/>
    <mergeCell ref="M11:O11"/>
    <mergeCell ref="P11:Q11"/>
    <mergeCell ref="I15:J15"/>
    <mergeCell ref="P15:Q15"/>
    <mergeCell ref="I16:J16"/>
    <mergeCell ref="P16:Q16"/>
    <mergeCell ref="M16:O16"/>
    <mergeCell ref="K16:L16"/>
    <mergeCell ref="G13:H13"/>
    <mergeCell ref="M13:N13"/>
    <mergeCell ref="P13:Q13"/>
    <mergeCell ref="I14:J14"/>
    <mergeCell ref="P14:Q14"/>
    <mergeCell ref="I19:J19"/>
    <mergeCell ref="P19:Q19"/>
    <mergeCell ref="I20:J20"/>
    <mergeCell ref="P20:Q20"/>
    <mergeCell ref="M19:O19"/>
    <mergeCell ref="M20:O20"/>
    <mergeCell ref="K19:L19"/>
    <mergeCell ref="K20:L20"/>
    <mergeCell ref="I17:J17"/>
    <mergeCell ref="P17:Q17"/>
    <mergeCell ref="I18:J18"/>
    <mergeCell ref="P18:Q18"/>
    <mergeCell ref="M17:O17"/>
    <mergeCell ref="M18:O18"/>
    <mergeCell ref="K17:L17"/>
    <mergeCell ref="K18:L18"/>
    <mergeCell ref="I23:J23"/>
    <mergeCell ref="P23:Q23"/>
    <mergeCell ref="I26:J26"/>
    <mergeCell ref="P26:Q26"/>
    <mergeCell ref="M23:O23"/>
    <mergeCell ref="K23:L23"/>
    <mergeCell ref="K26:L26"/>
    <mergeCell ref="M26:O26"/>
    <mergeCell ref="I21:J21"/>
    <mergeCell ref="P21:Q21"/>
    <mergeCell ref="I22:J22"/>
    <mergeCell ref="P22:Q22"/>
    <mergeCell ref="M21:O21"/>
    <mergeCell ref="M22:O22"/>
    <mergeCell ref="K21:L21"/>
    <mergeCell ref="K22:L22"/>
    <mergeCell ref="I24:J24"/>
    <mergeCell ref="K24:L24"/>
    <mergeCell ref="M24:O24"/>
    <mergeCell ref="P24:Q24"/>
    <mergeCell ref="I29:J29"/>
    <mergeCell ref="P29:Q29"/>
    <mergeCell ref="I30:J30"/>
    <mergeCell ref="P30:Q30"/>
    <mergeCell ref="K29:L29"/>
    <mergeCell ref="K30:L30"/>
    <mergeCell ref="M29:O29"/>
    <mergeCell ref="M30:O30"/>
    <mergeCell ref="I27:J27"/>
    <mergeCell ref="P27:Q27"/>
    <mergeCell ref="I28:J28"/>
    <mergeCell ref="P28:Q28"/>
    <mergeCell ref="K27:L27"/>
    <mergeCell ref="K28:L28"/>
    <mergeCell ref="M27:O27"/>
    <mergeCell ref="M28:O28"/>
    <mergeCell ref="I33:J33"/>
    <mergeCell ref="P33:Q33"/>
    <mergeCell ref="I34:J34"/>
    <mergeCell ref="P34:Q34"/>
    <mergeCell ref="K33:L33"/>
    <mergeCell ref="K34:L34"/>
    <mergeCell ref="M33:O33"/>
    <mergeCell ref="M34:O34"/>
    <mergeCell ref="I31:J31"/>
    <mergeCell ref="P31:Q31"/>
    <mergeCell ref="I32:J32"/>
    <mergeCell ref="P32:Q32"/>
    <mergeCell ref="K31:L31"/>
    <mergeCell ref="K32:L32"/>
    <mergeCell ref="M31:O31"/>
    <mergeCell ref="M32:O32"/>
    <mergeCell ref="I38:J38"/>
    <mergeCell ref="P38:Q38"/>
    <mergeCell ref="I39:J39"/>
    <mergeCell ref="P39:Q39"/>
    <mergeCell ref="K38:L38"/>
    <mergeCell ref="K39:L39"/>
    <mergeCell ref="I35:J35"/>
    <mergeCell ref="P35:Q35"/>
    <mergeCell ref="I37:J37"/>
    <mergeCell ref="P37:Q37"/>
    <mergeCell ref="K35:L35"/>
    <mergeCell ref="M35:O35"/>
    <mergeCell ref="K37:L37"/>
    <mergeCell ref="M37:O37"/>
    <mergeCell ref="I36:J36"/>
    <mergeCell ref="K36:L36"/>
    <mergeCell ref="M36:O36"/>
    <mergeCell ref="P36:Q36"/>
    <mergeCell ref="I43:J43"/>
    <mergeCell ref="P43:Q43"/>
    <mergeCell ref="K42:L42"/>
    <mergeCell ref="K43:L43"/>
    <mergeCell ref="I40:J40"/>
    <mergeCell ref="P40:Q40"/>
    <mergeCell ref="I41:J41"/>
    <mergeCell ref="P41:Q41"/>
    <mergeCell ref="K40:L40"/>
    <mergeCell ref="K41:L41"/>
    <mergeCell ref="F1:Q1"/>
    <mergeCell ref="K14:L14"/>
    <mergeCell ref="M14:O14"/>
    <mergeCell ref="M15:O15"/>
    <mergeCell ref="K15:L15"/>
    <mergeCell ref="I48:J48"/>
    <mergeCell ref="P48:Q48"/>
    <mergeCell ref="K2:L2"/>
    <mergeCell ref="I46:J46"/>
    <mergeCell ref="P46:Q46"/>
    <mergeCell ref="I47:J47"/>
    <mergeCell ref="P47:Q47"/>
    <mergeCell ref="K46:L46"/>
    <mergeCell ref="K47:L47"/>
    <mergeCell ref="M47:O47"/>
    <mergeCell ref="I44:J44"/>
    <mergeCell ref="P44:Q44"/>
    <mergeCell ref="I45:J45"/>
    <mergeCell ref="P45:Q45"/>
    <mergeCell ref="K44:L44"/>
    <mergeCell ref="K45:L45"/>
    <mergeCell ref="I42:J42"/>
    <mergeCell ref="P42:Q42"/>
    <mergeCell ref="M48:O48"/>
    <mergeCell ref="K48:L48"/>
    <mergeCell ref="M38:O38"/>
    <mergeCell ref="M39:O39"/>
    <mergeCell ref="M40:O40"/>
    <mergeCell ref="M41:O41"/>
    <mergeCell ref="M42:O42"/>
    <mergeCell ref="M43:O43"/>
    <mergeCell ref="M44:O44"/>
    <mergeCell ref="M45:O45"/>
    <mergeCell ref="M46:O4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D62ACC-E2D7-4DFC-A952-DE4BEB306AAA}">
  <dimension ref="A1:BG70"/>
  <sheetViews>
    <sheetView workbookViewId="0">
      <selection activeCell="M45" sqref="M45"/>
    </sheetView>
  </sheetViews>
  <sheetFormatPr defaultRowHeight="14.4"/>
  <cols>
    <col min="1" max="1" width="4" customWidth="1"/>
    <col min="2" max="2" width="3.88671875" customWidth="1"/>
    <col min="3" max="3" width="25.5546875" customWidth="1"/>
    <col min="4" max="4" width="4.109375" customWidth="1"/>
    <col min="5" max="5" width="2.109375" customWidth="1"/>
    <col min="6" max="6" width="5.109375" customWidth="1"/>
    <col min="7" max="31" width="4.77734375" customWidth="1"/>
    <col min="32" max="32" width="5.33203125" customWidth="1"/>
    <col min="33" max="33" width="4.77734375" customWidth="1"/>
    <col min="34" max="34" width="5" customWidth="1"/>
    <col min="35" max="39" width="4.77734375" customWidth="1"/>
  </cols>
  <sheetData>
    <row r="1" spans="1:59" ht="23.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336" t="s">
        <v>85</v>
      </c>
      <c r="AD1" s="336"/>
      <c r="AE1" s="336"/>
      <c r="AF1" s="1"/>
      <c r="AG1" s="1"/>
      <c r="AH1" s="1"/>
      <c r="AI1" s="1"/>
      <c r="AJ1" s="1"/>
      <c r="AK1" s="1"/>
      <c r="AL1" s="1"/>
      <c r="AM1" s="1"/>
      <c r="AN1" s="1"/>
      <c r="AO1" s="147"/>
      <c r="AP1" s="147"/>
      <c r="AQ1" s="147"/>
      <c r="AR1" s="147"/>
      <c r="AS1" s="147"/>
      <c r="AT1" s="147"/>
      <c r="AU1" s="147"/>
      <c r="AV1" s="147"/>
      <c r="AW1" s="147"/>
      <c r="AX1" s="147"/>
      <c r="AY1" s="147"/>
      <c r="AZ1" s="147"/>
      <c r="BA1" s="147"/>
      <c r="BB1" s="147"/>
      <c r="BC1" s="147"/>
      <c r="BD1" s="147"/>
      <c r="BE1" s="147"/>
      <c r="BF1" s="147"/>
      <c r="BG1" s="147"/>
    </row>
    <row r="2" spans="1:59" ht="23.4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336" t="s">
        <v>70</v>
      </c>
      <c r="AD2" s="336"/>
      <c r="AE2" s="336"/>
      <c r="AF2" s="1"/>
      <c r="AG2" s="1"/>
      <c r="AH2" s="1"/>
      <c r="AI2" s="1"/>
      <c r="AJ2" s="1"/>
      <c r="AK2" s="1"/>
      <c r="AL2" s="1"/>
      <c r="AM2" s="1"/>
      <c r="AN2" s="1"/>
      <c r="AO2" s="147"/>
      <c r="AP2" s="147"/>
      <c r="AQ2" s="147"/>
      <c r="AR2" s="147"/>
      <c r="AS2" s="147"/>
      <c r="AT2" s="147"/>
      <c r="AU2" s="147"/>
      <c r="AV2" s="147"/>
      <c r="AW2" s="147"/>
      <c r="AX2" s="147"/>
      <c r="AY2" s="147"/>
      <c r="AZ2" s="147"/>
      <c r="BA2" s="147"/>
      <c r="BB2" s="147"/>
      <c r="BC2" s="147"/>
      <c r="BD2" s="147"/>
      <c r="BE2" s="147"/>
      <c r="BF2" s="147"/>
      <c r="BG2" s="147"/>
    </row>
    <row r="3" spans="1:59" ht="15" thickBo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47"/>
      <c r="AP3" s="147"/>
      <c r="AQ3" s="147"/>
      <c r="AR3" s="147"/>
      <c r="AS3" s="147"/>
      <c r="AT3" s="147"/>
      <c r="AU3" s="147"/>
      <c r="AV3" s="147"/>
      <c r="AW3" s="147"/>
      <c r="AX3" s="147"/>
      <c r="AY3" s="147"/>
      <c r="AZ3" s="147"/>
      <c r="BA3" s="147"/>
      <c r="BB3" s="147"/>
      <c r="BC3" s="147"/>
      <c r="BD3" s="147"/>
      <c r="BE3" s="147"/>
      <c r="BF3" s="147"/>
      <c r="BG3" s="147"/>
    </row>
    <row r="4" spans="1:59">
      <c r="A4" s="1"/>
      <c r="B4" s="130"/>
      <c r="C4" s="131"/>
      <c r="D4" s="138" t="s">
        <v>11</v>
      </c>
      <c r="E4" s="131"/>
      <c r="F4" s="299" t="s">
        <v>82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  <c r="Z4" s="131"/>
      <c r="AA4" s="131"/>
      <c r="AB4" s="131"/>
      <c r="AC4" s="131"/>
      <c r="AD4" s="131"/>
      <c r="AE4" s="131"/>
      <c r="AF4" s="131"/>
      <c r="AG4" s="131"/>
      <c r="AH4" s="131"/>
      <c r="AI4" s="131"/>
      <c r="AJ4" s="131"/>
      <c r="AK4" s="131"/>
      <c r="AL4" s="131"/>
      <c r="AM4" s="132"/>
      <c r="AN4" s="1"/>
      <c r="AO4" s="147"/>
      <c r="AP4" s="147"/>
      <c r="AQ4" s="147"/>
      <c r="AR4" s="147"/>
      <c r="AS4" s="147"/>
      <c r="AT4" s="147"/>
      <c r="AU4" s="147"/>
      <c r="AV4" s="147"/>
      <c r="AW4" s="147"/>
      <c r="AX4" s="147"/>
      <c r="AY4" s="147"/>
      <c r="AZ4" s="147"/>
      <c r="BA4" s="147"/>
      <c r="BB4" s="147"/>
      <c r="BC4" s="147"/>
      <c r="BD4" s="147"/>
      <c r="BE4" s="147"/>
      <c r="BF4" s="147"/>
      <c r="BG4" s="147"/>
    </row>
    <row r="5" spans="1:59">
      <c r="A5" s="1"/>
      <c r="B5" s="133"/>
      <c r="C5" s="359" t="s">
        <v>78</v>
      </c>
      <c r="D5" s="356"/>
      <c r="F5" s="360" t="s">
        <v>81</v>
      </c>
      <c r="G5" s="361">
        <v>44805</v>
      </c>
      <c r="H5" s="362"/>
      <c r="I5" s="361">
        <v>44819</v>
      </c>
      <c r="J5" s="358"/>
      <c r="K5" s="361">
        <v>44833</v>
      </c>
      <c r="L5" s="358"/>
      <c r="M5" s="361">
        <v>44847</v>
      </c>
      <c r="O5" s="361">
        <v>43035</v>
      </c>
      <c r="P5" s="361">
        <v>44875</v>
      </c>
      <c r="Q5" s="358"/>
      <c r="R5" s="361">
        <v>44889</v>
      </c>
      <c r="S5" s="358"/>
      <c r="T5" s="361">
        <v>44903</v>
      </c>
      <c r="U5" s="358"/>
      <c r="V5" s="361">
        <v>44931</v>
      </c>
      <c r="W5" s="358"/>
      <c r="X5" s="361">
        <v>44945</v>
      </c>
      <c r="Y5" s="358"/>
      <c r="Z5" s="361">
        <v>44959</v>
      </c>
      <c r="AA5" s="358"/>
      <c r="AB5" s="361">
        <v>44972</v>
      </c>
      <c r="AC5" s="358"/>
      <c r="AD5" s="361">
        <v>44987</v>
      </c>
      <c r="AE5" s="358"/>
      <c r="AF5" s="361">
        <v>45001</v>
      </c>
      <c r="AG5" s="358"/>
      <c r="AH5" s="361">
        <v>45015</v>
      </c>
      <c r="AI5" s="358"/>
      <c r="AJ5" s="361">
        <v>45029</v>
      </c>
      <c r="AK5" s="358"/>
      <c r="AL5" s="361">
        <v>45036</v>
      </c>
      <c r="AM5" s="137"/>
      <c r="AN5" s="1"/>
      <c r="AO5" s="147"/>
      <c r="AP5" s="147"/>
      <c r="AQ5" s="147"/>
      <c r="AR5" s="147"/>
      <c r="AS5" s="147"/>
      <c r="AT5" s="147"/>
      <c r="AU5" s="147"/>
      <c r="AV5" s="147"/>
      <c r="AW5" s="147"/>
      <c r="AX5" s="147"/>
      <c r="AY5" s="147"/>
      <c r="AZ5" s="147"/>
      <c r="BA5" s="147"/>
      <c r="BB5" s="147"/>
      <c r="BC5" s="147"/>
      <c r="BD5" s="147"/>
      <c r="BE5" s="147"/>
      <c r="BF5" s="147"/>
      <c r="BG5" s="147"/>
    </row>
    <row r="6" spans="1:59" ht="17.399999999999999">
      <c r="A6" s="1"/>
      <c r="B6" s="134">
        <v>1</v>
      </c>
      <c r="C6" s="363" t="s">
        <v>25</v>
      </c>
      <c r="D6" s="356">
        <v>314</v>
      </c>
      <c r="F6" s="357">
        <v>4</v>
      </c>
      <c r="G6" s="140">
        <v>14</v>
      </c>
      <c r="H6" s="140">
        <v>13</v>
      </c>
      <c r="I6" s="140">
        <v>12</v>
      </c>
      <c r="J6" s="140">
        <v>14</v>
      </c>
      <c r="K6" s="140">
        <v>0</v>
      </c>
      <c r="L6" s="140">
        <v>0</v>
      </c>
      <c r="M6" s="140">
        <v>13</v>
      </c>
      <c r="N6" s="140">
        <v>12</v>
      </c>
      <c r="O6" s="140">
        <v>12</v>
      </c>
      <c r="P6" s="140">
        <v>15</v>
      </c>
      <c r="Q6" s="140">
        <v>13</v>
      </c>
      <c r="R6" s="140">
        <v>13</v>
      </c>
      <c r="S6" s="140">
        <v>14</v>
      </c>
      <c r="T6" s="140">
        <v>15</v>
      </c>
      <c r="U6" s="140">
        <v>12</v>
      </c>
      <c r="V6" s="140">
        <v>14</v>
      </c>
      <c r="W6" s="140">
        <v>15</v>
      </c>
      <c r="X6" s="140">
        <v>14</v>
      </c>
      <c r="Y6" s="140">
        <v>15</v>
      </c>
      <c r="Z6" s="140">
        <v>12</v>
      </c>
      <c r="AA6" s="140">
        <v>13</v>
      </c>
      <c r="AB6" s="140">
        <v>13</v>
      </c>
      <c r="AC6" s="140">
        <v>12</v>
      </c>
      <c r="AD6" s="140">
        <v>6</v>
      </c>
      <c r="AE6" s="140">
        <v>14</v>
      </c>
      <c r="AF6" s="140">
        <v>0</v>
      </c>
      <c r="AG6" s="140">
        <v>0</v>
      </c>
      <c r="AH6" s="140">
        <v>14</v>
      </c>
      <c r="AI6" s="140">
        <v>14</v>
      </c>
      <c r="AJ6" s="140">
        <v>14</v>
      </c>
      <c r="AK6" s="140">
        <v>14</v>
      </c>
      <c r="AL6" s="140">
        <v>0</v>
      </c>
      <c r="AM6" s="144">
        <v>0</v>
      </c>
      <c r="AN6" s="1"/>
      <c r="AO6" s="147"/>
      <c r="AP6" s="147"/>
      <c r="AQ6" s="147"/>
      <c r="AR6" s="147"/>
      <c r="AS6" s="147"/>
      <c r="AT6" s="147"/>
      <c r="AU6" s="147"/>
      <c r="AV6" s="147"/>
      <c r="AW6" s="147"/>
      <c r="AX6" s="147"/>
      <c r="AY6" s="147"/>
      <c r="AZ6" s="147"/>
      <c r="BA6" s="147"/>
      <c r="BB6" s="147"/>
      <c r="BC6" s="147"/>
      <c r="BD6" s="147"/>
      <c r="BE6" s="147"/>
      <c r="BF6" s="147"/>
      <c r="BG6" s="147"/>
    </row>
    <row r="7" spans="1:59" ht="16.2">
      <c r="A7" s="1"/>
      <c r="B7" s="134">
        <v>2</v>
      </c>
      <c r="C7" s="355" t="s">
        <v>61</v>
      </c>
      <c r="D7" s="356">
        <v>291</v>
      </c>
      <c r="F7" s="357"/>
      <c r="G7" s="140">
        <v>10</v>
      </c>
      <c r="H7" s="140">
        <v>10</v>
      </c>
      <c r="I7" s="140">
        <v>12</v>
      </c>
      <c r="J7" s="140">
        <v>13</v>
      </c>
      <c r="K7" s="140">
        <v>10</v>
      </c>
      <c r="L7" s="140">
        <v>10</v>
      </c>
      <c r="M7" s="140">
        <v>13</v>
      </c>
      <c r="N7" s="140">
        <v>14</v>
      </c>
      <c r="O7" s="140">
        <v>11</v>
      </c>
      <c r="P7" s="140">
        <v>11</v>
      </c>
      <c r="Q7" s="140">
        <v>12</v>
      </c>
      <c r="R7" s="140">
        <v>14</v>
      </c>
      <c r="S7" s="140">
        <v>12</v>
      </c>
      <c r="T7" s="140">
        <v>11</v>
      </c>
      <c r="U7" s="140">
        <v>10</v>
      </c>
      <c r="V7" s="140">
        <v>13</v>
      </c>
      <c r="W7" s="140">
        <v>14</v>
      </c>
      <c r="X7" s="140">
        <v>14</v>
      </c>
      <c r="Y7" s="140">
        <v>12</v>
      </c>
      <c r="Z7" s="140">
        <v>9</v>
      </c>
      <c r="AA7" s="140">
        <v>10</v>
      </c>
      <c r="AB7" s="140">
        <v>13</v>
      </c>
      <c r="AC7" s="140">
        <v>14</v>
      </c>
      <c r="AD7" s="140">
        <v>14</v>
      </c>
      <c r="AE7" s="140">
        <v>12</v>
      </c>
      <c r="AF7" s="140">
        <v>12</v>
      </c>
      <c r="AG7" s="140">
        <v>13</v>
      </c>
      <c r="AH7" s="140">
        <v>13</v>
      </c>
      <c r="AI7" s="140">
        <v>10</v>
      </c>
      <c r="AJ7" s="140">
        <v>11</v>
      </c>
      <c r="AK7" s="140">
        <v>13</v>
      </c>
      <c r="AL7" s="140">
        <v>0</v>
      </c>
      <c r="AM7" s="144">
        <v>0</v>
      </c>
      <c r="AN7" s="1"/>
      <c r="AO7" s="147"/>
      <c r="AP7" s="147"/>
      <c r="AQ7" s="147"/>
      <c r="AR7" s="147"/>
      <c r="AS7" s="147"/>
      <c r="AT7" s="147"/>
      <c r="AU7" s="147"/>
      <c r="AV7" s="147"/>
      <c r="AW7" s="147"/>
      <c r="AX7" s="147"/>
      <c r="AY7" s="147"/>
      <c r="AZ7" s="147"/>
      <c r="BA7" s="147"/>
      <c r="BB7" s="147"/>
      <c r="BC7" s="147"/>
      <c r="BD7" s="147"/>
      <c r="BE7" s="147"/>
      <c r="BF7" s="147"/>
      <c r="BG7" s="147"/>
    </row>
    <row r="8" spans="1:59" ht="16.2">
      <c r="A8" s="1"/>
      <c r="B8" s="134">
        <v>3</v>
      </c>
      <c r="C8" s="355" t="s">
        <v>56</v>
      </c>
      <c r="D8" s="356">
        <v>259</v>
      </c>
      <c r="F8" s="357">
        <v>6</v>
      </c>
      <c r="G8" s="140">
        <v>12</v>
      </c>
      <c r="H8" s="140">
        <v>14</v>
      </c>
      <c r="I8" s="140">
        <v>13</v>
      </c>
      <c r="J8" s="140">
        <v>11</v>
      </c>
      <c r="K8" s="140">
        <v>13</v>
      </c>
      <c r="L8" s="140">
        <v>5</v>
      </c>
      <c r="M8" s="140">
        <v>12</v>
      </c>
      <c r="N8" s="140">
        <v>6</v>
      </c>
      <c r="O8" s="140">
        <v>15</v>
      </c>
      <c r="P8" s="140">
        <v>0</v>
      </c>
      <c r="Q8" s="140">
        <v>0</v>
      </c>
      <c r="R8" s="140">
        <v>13</v>
      </c>
      <c r="S8" s="140">
        <v>11</v>
      </c>
      <c r="T8" s="140">
        <v>14</v>
      </c>
      <c r="U8" s="140">
        <v>12</v>
      </c>
      <c r="V8" s="140">
        <v>5</v>
      </c>
      <c r="W8" s="140">
        <v>12</v>
      </c>
      <c r="X8" s="140">
        <v>0</v>
      </c>
      <c r="Y8" s="140">
        <v>0</v>
      </c>
      <c r="Z8" s="140">
        <v>5</v>
      </c>
      <c r="AA8" s="140">
        <v>12</v>
      </c>
      <c r="AB8" s="140">
        <v>14</v>
      </c>
      <c r="AC8" s="140">
        <v>13</v>
      </c>
      <c r="AD8" s="140">
        <v>0</v>
      </c>
      <c r="AE8" s="140">
        <v>0</v>
      </c>
      <c r="AF8" s="140">
        <v>12</v>
      </c>
      <c r="AG8" s="140">
        <v>5</v>
      </c>
      <c r="AH8" s="140">
        <v>11</v>
      </c>
      <c r="AI8" s="140">
        <v>11</v>
      </c>
      <c r="AJ8" s="140">
        <v>13</v>
      </c>
      <c r="AK8" s="140">
        <v>4</v>
      </c>
      <c r="AL8" s="140">
        <v>0</v>
      </c>
      <c r="AM8" s="144">
        <v>0</v>
      </c>
      <c r="AN8" s="1"/>
      <c r="AO8" s="147"/>
      <c r="AP8" s="147"/>
      <c r="AQ8" s="147"/>
      <c r="AR8" s="147"/>
      <c r="AS8" s="147"/>
      <c r="AT8" s="147"/>
      <c r="AU8" s="147"/>
      <c r="AV8" s="147"/>
      <c r="AW8" s="147"/>
      <c r="AX8" s="147"/>
      <c r="AY8" s="147"/>
      <c r="AZ8" s="147"/>
      <c r="BA8" s="147"/>
      <c r="BB8" s="147"/>
      <c r="BC8" s="147"/>
      <c r="BD8" s="147"/>
      <c r="BE8" s="147"/>
      <c r="BF8" s="147"/>
      <c r="BG8" s="147"/>
    </row>
    <row r="9" spans="1:59" ht="16.2">
      <c r="A9" s="1"/>
      <c r="B9" s="134">
        <v>4</v>
      </c>
      <c r="C9" s="355" t="s">
        <v>28</v>
      </c>
      <c r="D9" s="356">
        <v>248</v>
      </c>
      <c r="F9" s="357">
        <v>4</v>
      </c>
      <c r="G9" s="140">
        <v>0</v>
      </c>
      <c r="H9" s="140">
        <v>0</v>
      </c>
      <c r="I9" s="140">
        <v>2</v>
      </c>
      <c r="J9" s="140">
        <v>10</v>
      </c>
      <c r="K9" s="140">
        <v>0</v>
      </c>
      <c r="L9" s="140">
        <v>0</v>
      </c>
      <c r="M9" s="140">
        <v>12</v>
      </c>
      <c r="N9" s="140">
        <v>6</v>
      </c>
      <c r="O9" s="140">
        <v>10</v>
      </c>
      <c r="P9" s="140">
        <v>10</v>
      </c>
      <c r="Q9" s="140">
        <v>11</v>
      </c>
      <c r="R9" s="140">
        <v>4</v>
      </c>
      <c r="S9" s="140">
        <v>11</v>
      </c>
      <c r="T9" s="140">
        <v>10</v>
      </c>
      <c r="U9" s="140">
        <v>11</v>
      </c>
      <c r="V9" s="140">
        <v>12</v>
      </c>
      <c r="W9" s="140">
        <v>10</v>
      </c>
      <c r="X9" s="140">
        <v>11</v>
      </c>
      <c r="Y9" s="140">
        <v>14</v>
      </c>
      <c r="Z9" s="140">
        <v>2</v>
      </c>
      <c r="AA9" s="140">
        <v>10</v>
      </c>
      <c r="AB9" s="140">
        <v>12</v>
      </c>
      <c r="AC9" s="140">
        <v>10</v>
      </c>
      <c r="AD9" s="140">
        <v>4</v>
      </c>
      <c r="AE9" s="140">
        <v>9</v>
      </c>
      <c r="AF9" s="140">
        <v>11</v>
      </c>
      <c r="AG9" s="140">
        <v>12</v>
      </c>
      <c r="AH9" s="140">
        <v>12</v>
      </c>
      <c r="AI9" s="140">
        <v>10</v>
      </c>
      <c r="AJ9" s="140">
        <v>11</v>
      </c>
      <c r="AK9" s="140">
        <v>13</v>
      </c>
      <c r="AL9" s="140">
        <v>0</v>
      </c>
      <c r="AM9" s="144">
        <v>0</v>
      </c>
      <c r="AN9" s="1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</row>
    <row r="10" spans="1:59" ht="16.2">
      <c r="A10" s="1"/>
      <c r="B10" s="134">
        <v>5</v>
      </c>
      <c r="C10" s="355" t="s">
        <v>27</v>
      </c>
      <c r="D10" s="356">
        <v>242</v>
      </c>
      <c r="F10" s="357">
        <v>2</v>
      </c>
      <c r="G10" s="140">
        <v>3</v>
      </c>
      <c r="H10" s="140">
        <v>11</v>
      </c>
      <c r="I10" s="140">
        <v>11</v>
      </c>
      <c r="J10" s="140">
        <v>3</v>
      </c>
      <c r="K10" s="140">
        <v>11</v>
      </c>
      <c r="L10" s="140">
        <v>12</v>
      </c>
      <c r="M10" s="140">
        <v>10</v>
      </c>
      <c r="N10" s="140">
        <v>10</v>
      </c>
      <c r="O10" s="140">
        <v>10</v>
      </c>
      <c r="P10" s="140">
        <v>11</v>
      </c>
      <c r="Q10" s="140">
        <v>8</v>
      </c>
      <c r="R10" s="140">
        <v>12</v>
      </c>
      <c r="S10" s="140">
        <v>11</v>
      </c>
      <c r="T10" s="140">
        <v>12</v>
      </c>
      <c r="U10" s="140">
        <v>4</v>
      </c>
      <c r="V10" s="140">
        <v>11</v>
      </c>
      <c r="W10" s="140">
        <v>10</v>
      </c>
      <c r="X10" s="140">
        <v>9</v>
      </c>
      <c r="Y10" s="140">
        <v>3</v>
      </c>
      <c r="Z10" s="140">
        <v>3</v>
      </c>
      <c r="AA10" s="140">
        <v>2</v>
      </c>
      <c r="AB10" s="140">
        <v>0</v>
      </c>
      <c r="AC10" s="140">
        <v>0</v>
      </c>
      <c r="AD10" s="140">
        <v>3</v>
      </c>
      <c r="AE10" s="140">
        <v>10</v>
      </c>
      <c r="AF10" s="140">
        <v>12</v>
      </c>
      <c r="AG10" s="140">
        <v>12</v>
      </c>
      <c r="AH10" s="140">
        <v>12</v>
      </c>
      <c r="AI10" s="140">
        <v>9</v>
      </c>
      <c r="AJ10" s="140">
        <v>12</v>
      </c>
      <c r="AK10" s="140">
        <v>12</v>
      </c>
      <c r="AL10" s="140">
        <v>0</v>
      </c>
      <c r="AM10" s="144">
        <v>0</v>
      </c>
      <c r="AN10" s="1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</row>
    <row r="11" spans="1:59" ht="16.2">
      <c r="A11" s="1"/>
      <c r="B11" s="134">
        <v>6</v>
      </c>
      <c r="C11" s="355" t="s">
        <v>29</v>
      </c>
      <c r="D11" s="356">
        <v>238</v>
      </c>
      <c r="F11" s="357">
        <v>6</v>
      </c>
      <c r="G11" s="140">
        <v>15</v>
      </c>
      <c r="H11" s="140">
        <v>3</v>
      </c>
      <c r="I11" s="140">
        <v>5</v>
      </c>
      <c r="J11" s="140">
        <v>14</v>
      </c>
      <c r="K11" s="140">
        <v>5</v>
      </c>
      <c r="L11" s="140">
        <v>13</v>
      </c>
      <c r="M11" s="140">
        <v>0</v>
      </c>
      <c r="N11" s="140">
        <v>0</v>
      </c>
      <c r="O11" s="140">
        <v>6</v>
      </c>
      <c r="P11" s="140">
        <v>4</v>
      </c>
      <c r="Q11" s="140">
        <v>14</v>
      </c>
      <c r="R11" s="140">
        <v>6</v>
      </c>
      <c r="S11" s="140">
        <v>13</v>
      </c>
      <c r="T11" s="140">
        <v>0</v>
      </c>
      <c r="U11" s="140">
        <v>0</v>
      </c>
      <c r="V11" s="140">
        <v>12</v>
      </c>
      <c r="W11" s="140">
        <v>11</v>
      </c>
      <c r="X11" s="140">
        <v>13</v>
      </c>
      <c r="Y11" s="140">
        <v>13</v>
      </c>
      <c r="Z11" s="140">
        <v>13</v>
      </c>
      <c r="AA11" s="140">
        <v>11</v>
      </c>
      <c r="AB11" s="140">
        <v>5</v>
      </c>
      <c r="AC11" s="140">
        <v>11</v>
      </c>
      <c r="AD11" s="140">
        <v>12</v>
      </c>
      <c r="AE11" s="140">
        <v>4</v>
      </c>
      <c r="AF11" s="140">
        <v>11</v>
      </c>
      <c r="AG11" s="140">
        <v>6</v>
      </c>
      <c r="AH11" s="140">
        <v>0</v>
      </c>
      <c r="AI11" s="140">
        <v>0</v>
      </c>
      <c r="AJ11" s="140">
        <v>13</v>
      </c>
      <c r="AK11" s="140">
        <v>12</v>
      </c>
      <c r="AL11" s="140">
        <v>0</v>
      </c>
      <c r="AM11" s="144">
        <v>0</v>
      </c>
      <c r="AN11" s="1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</row>
    <row r="12" spans="1:59" ht="16.2">
      <c r="A12" s="1"/>
      <c r="B12" s="134">
        <v>7</v>
      </c>
      <c r="C12" s="355" t="s">
        <v>26</v>
      </c>
      <c r="D12" s="356">
        <v>224</v>
      </c>
      <c r="F12" s="357">
        <v>2</v>
      </c>
      <c r="G12" s="140">
        <v>11</v>
      </c>
      <c r="H12" s="140">
        <v>12</v>
      </c>
      <c r="I12" s="140">
        <v>5</v>
      </c>
      <c r="J12" s="140">
        <v>12</v>
      </c>
      <c r="K12" s="140">
        <v>11</v>
      </c>
      <c r="L12" s="140">
        <v>11</v>
      </c>
      <c r="M12" s="140">
        <v>5</v>
      </c>
      <c r="N12" s="140">
        <v>12</v>
      </c>
      <c r="O12" s="140">
        <v>11</v>
      </c>
      <c r="P12" s="140">
        <v>3</v>
      </c>
      <c r="Q12" s="140">
        <v>11</v>
      </c>
      <c r="R12" s="140">
        <v>12</v>
      </c>
      <c r="S12" s="140">
        <v>5</v>
      </c>
      <c r="T12" s="140">
        <v>11</v>
      </c>
      <c r="U12" s="140">
        <v>12</v>
      </c>
      <c r="V12" s="140">
        <v>5</v>
      </c>
      <c r="W12" s="140">
        <v>11</v>
      </c>
      <c r="X12" s="140">
        <v>5</v>
      </c>
      <c r="Y12" s="140">
        <v>4</v>
      </c>
      <c r="Z12" s="140">
        <v>6</v>
      </c>
      <c r="AA12" s="140">
        <v>13</v>
      </c>
      <c r="AB12" s="140">
        <v>0</v>
      </c>
      <c r="AC12" s="140">
        <v>0</v>
      </c>
      <c r="AD12" s="140">
        <v>4</v>
      </c>
      <c r="AE12" s="140">
        <v>12</v>
      </c>
      <c r="AF12" s="140">
        <v>10</v>
      </c>
      <c r="AG12" s="140">
        <v>4</v>
      </c>
      <c r="AH12" s="140">
        <v>10</v>
      </c>
      <c r="AI12" s="140">
        <v>5</v>
      </c>
      <c r="AJ12" s="140">
        <v>11</v>
      </c>
      <c r="AK12" s="140">
        <v>5</v>
      </c>
      <c r="AL12" s="140">
        <v>0</v>
      </c>
      <c r="AM12" s="144">
        <v>0</v>
      </c>
      <c r="AN12" s="1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</row>
    <row r="13" spans="1:59" ht="16.2">
      <c r="A13" s="1"/>
      <c r="B13" s="134">
        <v>8</v>
      </c>
      <c r="C13" s="355" t="s">
        <v>30</v>
      </c>
      <c r="D13" s="356">
        <v>222</v>
      </c>
      <c r="F13" s="357" t="s">
        <v>87</v>
      </c>
      <c r="G13" s="140">
        <v>13</v>
      </c>
      <c r="H13" s="140">
        <v>12</v>
      </c>
      <c r="I13" s="140">
        <v>7</v>
      </c>
      <c r="J13" s="140">
        <v>5</v>
      </c>
      <c r="K13" s="140">
        <v>11</v>
      </c>
      <c r="L13" s="140">
        <v>12</v>
      </c>
      <c r="M13" s="140">
        <v>0</v>
      </c>
      <c r="N13" s="140">
        <v>0</v>
      </c>
      <c r="O13" s="140">
        <v>12</v>
      </c>
      <c r="P13" s="140">
        <v>0</v>
      </c>
      <c r="Q13" s="140">
        <v>0</v>
      </c>
      <c r="R13" s="140">
        <v>0</v>
      </c>
      <c r="S13" s="140">
        <v>0</v>
      </c>
      <c r="T13" s="140">
        <v>0</v>
      </c>
      <c r="U13" s="140">
        <v>0</v>
      </c>
      <c r="V13" s="140">
        <v>0</v>
      </c>
      <c r="W13" s="140">
        <v>0</v>
      </c>
      <c r="X13" s="140">
        <v>13</v>
      </c>
      <c r="Y13" s="140">
        <v>12</v>
      </c>
      <c r="Z13" s="140">
        <v>0</v>
      </c>
      <c r="AA13" s="140">
        <v>0</v>
      </c>
      <c r="AB13" s="140">
        <v>13</v>
      </c>
      <c r="AC13" s="140">
        <v>14</v>
      </c>
      <c r="AD13" s="140">
        <v>12</v>
      </c>
      <c r="AE13" s="140">
        <v>15</v>
      </c>
      <c r="AF13" s="140">
        <v>13</v>
      </c>
      <c r="AG13" s="140">
        <v>12</v>
      </c>
      <c r="AH13" s="140">
        <v>6</v>
      </c>
      <c r="AI13" s="140">
        <v>14</v>
      </c>
      <c r="AJ13" s="140">
        <v>12</v>
      </c>
      <c r="AK13" s="140">
        <v>14</v>
      </c>
      <c r="AL13" s="140">
        <v>0</v>
      </c>
      <c r="AM13" s="144">
        <v>0</v>
      </c>
      <c r="AN13" s="1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</row>
    <row r="14" spans="1:59" ht="16.2">
      <c r="A14" s="1"/>
      <c r="B14" s="134">
        <v>9</v>
      </c>
      <c r="C14" s="355" t="s">
        <v>57</v>
      </c>
      <c r="D14" s="356">
        <v>158</v>
      </c>
      <c r="F14" s="357">
        <v>6</v>
      </c>
      <c r="G14" s="140">
        <v>6</v>
      </c>
      <c r="H14" s="140">
        <v>6</v>
      </c>
      <c r="I14" s="140">
        <v>6</v>
      </c>
      <c r="J14" s="140">
        <v>3</v>
      </c>
      <c r="K14" s="140">
        <v>6</v>
      </c>
      <c r="L14" s="140">
        <v>11</v>
      </c>
      <c r="M14" s="140">
        <v>4</v>
      </c>
      <c r="N14" s="140">
        <v>14</v>
      </c>
      <c r="O14" s="140">
        <v>5</v>
      </c>
      <c r="P14" s="140">
        <v>6</v>
      </c>
      <c r="Q14" s="140">
        <v>5</v>
      </c>
      <c r="R14" s="140">
        <v>0</v>
      </c>
      <c r="S14" s="140">
        <v>0</v>
      </c>
      <c r="T14" s="140">
        <v>0</v>
      </c>
      <c r="U14" s="140">
        <v>0</v>
      </c>
      <c r="V14" s="140">
        <v>2</v>
      </c>
      <c r="W14" s="140">
        <v>14</v>
      </c>
      <c r="X14" s="140">
        <v>5</v>
      </c>
      <c r="Y14" s="140">
        <v>11</v>
      </c>
      <c r="Z14" s="140">
        <v>3</v>
      </c>
      <c r="AA14" s="140">
        <v>4</v>
      </c>
      <c r="AB14" s="140">
        <v>5</v>
      </c>
      <c r="AC14" s="140">
        <v>11</v>
      </c>
      <c r="AD14" s="140">
        <v>5</v>
      </c>
      <c r="AE14" s="140">
        <v>6</v>
      </c>
      <c r="AF14" s="140">
        <v>2</v>
      </c>
      <c r="AG14" s="140">
        <v>13</v>
      </c>
      <c r="AH14" s="140">
        <v>5</v>
      </c>
      <c r="AI14" s="140">
        <v>4</v>
      </c>
      <c r="AJ14" s="140">
        <v>0</v>
      </c>
      <c r="AK14" s="140">
        <v>0</v>
      </c>
      <c r="AL14" s="140">
        <v>0</v>
      </c>
      <c r="AM14" s="144">
        <v>0</v>
      </c>
      <c r="AN14" s="1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</row>
    <row r="15" spans="1:59" ht="16.2">
      <c r="A15" s="1"/>
      <c r="B15" s="134">
        <v>10</v>
      </c>
      <c r="C15" s="355" t="s">
        <v>74</v>
      </c>
      <c r="D15" s="356">
        <v>149</v>
      </c>
      <c r="F15" s="357" t="s">
        <v>87</v>
      </c>
      <c r="G15" s="140">
        <v>0</v>
      </c>
      <c r="H15" s="140">
        <v>0</v>
      </c>
      <c r="I15" s="140">
        <v>12</v>
      </c>
      <c r="J15" s="140">
        <v>11</v>
      </c>
      <c r="K15" s="140">
        <v>4</v>
      </c>
      <c r="L15" s="140">
        <v>4</v>
      </c>
      <c r="M15" s="140">
        <v>11</v>
      </c>
      <c r="N15" s="140">
        <v>2</v>
      </c>
      <c r="O15" s="140">
        <v>12</v>
      </c>
      <c r="P15" s="140">
        <v>11</v>
      </c>
      <c r="Q15" s="140">
        <v>13</v>
      </c>
      <c r="R15" s="140">
        <v>11</v>
      </c>
      <c r="S15" s="140">
        <v>14</v>
      </c>
      <c r="T15" s="140">
        <v>4</v>
      </c>
      <c r="U15" s="140">
        <v>4</v>
      </c>
      <c r="V15" s="140">
        <v>0</v>
      </c>
      <c r="W15" s="140">
        <v>0</v>
      </c>
      <c r="X15" s="140">
        <v>0</v>
      </c>
      <c r="Y15" s="140">
        <v>0</v>
      </c>
      <c r="Z15" s="140">
        <v>0</v>
      </c>
      <c r="AA15" s="140">
        <v>0</v>
      </c>
      <c r="AB15" s="140">
        <v>0</v>
      </c>
      <c r="AC15" s="140">
        <v>0</v>
      </c>
      <c r="AD15" s="140">
        <v>0</v>
      </c>
      <c r="AE15" s="140">
        <v>0</v>
      </c>
      <c r="AF15" s="140">
        <v>4</v>
      </c>
      <c r="AG15" s="140">
        <v>4</v>
      </c>
      <c r="AH15" s="140">
        <v>4</v>
      </c>
      <c r="AI15" s="140">
        <v>12</v>
      </c>
      <c r="AJ15" s="140">
        <v>11</v>
      </c>
      <c r="AK15" s="140">
        <v>1</v>
      </c>
      <c r="AL15" s="140">
        <v>0</v>
      </c>
      <c r="AM15" s="137">
        <v>0</v>
      </c>
      <c r="AN15" s="1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</row>
    <row r="16" spans="1:59">
      <c r="A16" s="1"/>
      <c r="B16" s="133"/>
      <c r="C16" s="359" t="s">
        <v>79</v>
      </c>
      <c r="D16" s="356"/>
      <c r="F16" s="357"/>
      <c r="G16" s="141">
        <v>44805</v>
      </c>
      <c r="H16" s="142"/>
      <c r="I16" s="141">
        <v>44819</v>
      </c>
      <c r="J16" s="140"/>
      <c r="K16" s="141">
        <v>44833</v>
      </c>
      <c r="L16" s="140"/>
      <c r="M16" s="141">
        <v>44847</v>
      </c>
      <c r="N16" s="143"/>
      <c r="O16" s="141">
        <v>43035</v>
      </c>
      <c r="P16" s="141">
        <v>44875</v>
      </c>
      <c r="Q16" s="140"/>
      <c r="R16" s="141">
        <v>44889</v>
      </c>
      <c r="S16" s="140"/>
      <c r="T16" s="141">
        <v>44903</v>
      </c>
      <c r="U16" s="140"/>
      <c r="V16" s="141">
        <v>44931</v>
      </c>
      <c r="W16" s="140"/>
      <c r="X16" s="141">
        <v>44945</v>
      </c>
      <c r="Y16" s="140"/>
      <c r="Z16" s="141">
        <v>44959</v>
      </c>
      <c r="AA16" s="140"/>
      <c r="AB16" s="141">
        <v>44972</v>
      </c>
      <c r="AC16" s="140"/>
      <c r="AD16" s="141">
        <v>44987</v>
      </c>
      <c r="AE16" s="140"/>
      <c r="AF16" s="141">
        <v>45001</v>
      </c>
      <c r="AG16" s="140"/>
      <c r="AH16" s="141">
        <v>45015</v>
      </c>
      <c r="AI16" s="140"/>
      <c r="AJ16" s="141">
        <v>45029</v>
      </c>
      <c r="AK16" s="140"/>
      <c r="AL16" s="141">
        <v>45036</v>
      </c>
      <c r="AM16" s="144"/>
      <c r="AN16" s="1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</row>
    <row r="17" spans="1:59" ht="16.2">
      <c r="A17" s="1"/>
      <c r="B17" s="134">
        <v>1</v>
      </c>
      <c r="C17" s="355" t="s">
        <v>68</v>
      </c>
      <c r="D17" s="356">
        <v>287</v>
      </c>
      <c r="F17" s="357">
        <v>3</v>
      </c>
      <c r="G17" s="140">
        <v>6</v>
      </c>
      <c r="H17" s="140">
        <v>5</v>
      </c>
      <c r="I17" s="140">
        <v>0</v>
      </c>
      <c r="J17" s="140">
        <v>0</v>
      </c>
      <c r="K17" s="140">
        <v>14</v>
      </c>
      <c r="L17" s="140">
        <v>4</v>
      </c>
      <c r="M17" s="140">
        <v>11</v>
      </c>
      <c r="N17" s="140">
        <v>15</v>
      </c>
      <c r="O17" s="140">
        <v>0</v>
      </c>
      <c r="P17" s="140">
        <v>14</v>
      </c>
      <c r="Q17" s="140">
        <v>12</v>
      </c>
      <c r="R17" s="140">
        <v>14</v>
      </c>
      <c r="S17" s="140">
        <v>11</v>
      </c>
      <c r="T17" s="140">
        <v>12</v>
      </c>
      <c r="U17" s="140">
        <v>10</v>
      </c>
      <c r="V17" s="140">
        <v>14</v>
      </c>
      <c r="W17" s="140">
        <v>13</v>
      </c>
      <c r="X17" s="140">
        <v>14</v>
      </c>
      <c r="Y17" s="140">
        <v>11</v>
      </c>
      <c r="Z17" s="140">
        <v>13</v>
      </c>
      <c r="AA17" s="140">
        <v>15</v>
      </c>
      <c r="AB17" s="140">
        <v>7</v>
      </c>
      <c r="AC17" s="140">
        <v>12</v>
      </c>
      <c r="AD17" s="140">
        <v>13</v>
      </c>
      <c r="AE17" s="140">
        <v>13</v>
      </c>
      <c r="AF17" s="140">
        <v>5</v>
      </c>
      <c r="AG17" s="140">
        <v>6</v>
      </c>
      <c r="AH17" s="140">
        <v>13</v>
      </c>
      <c r="AI17" s="140">
        <v>11</v>
      </c>
      <c r="AJ17" s="140">
        <v>13</v>
      </c>
      <c r="AK17" s="140">
        <v>12</v>
      </c>
      <c r="AL17" s="140">
        <v>0</v>
      </c>
      <c r="AM17" s="144">
        <v>0</v>
      </c>
      <c r="AN17" s="1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</row>
    <row r="18" spans="1:59" ht="16.2">
      <c r="A18" s="1"/>
      <c r="B18" s="134">
        <v>2</v>
      </c>
      <c r="C18" s="355" t="s">
        <v>31</v>
      </c>
      <c r="D18" s="356">
        <v>273</v>
      </c>
      <c r="F18" s="357">
        <v>5</v>
      </c>
      <c r="G18" s="140">
        <v>12</v>
      </c>
      <c r="H18" s="140">
        <v>5</v>
      </c>
      <c r="I18" s="140">
        <v>12</v>
      </c>
      <c r="J18" s="140">
        <v>13</v>
      </c>
      <c r="K18" s="140">
        <v>5</v>
      </c>
      <c r="L18" s="140">
        <v>12</v>
      </c>
      <c r="M18" s="140">
        <v>11</v>
      </c>
      <c r="N18" s="140">
        <v>6</v>
      </c>
      <c r="O18" s="140">
        <v>0</v>
      </c>
      <c r="P18" s="140">
        <v>12</v>
      </c>
      <c r="Q18" s="140">
        <v>14</v>
      </c>
      <c r="R18" s="140">
        <v>11</v>
      </c>
      <c r="S18" s="140">
        <v>7</v>
      </c>
      <c r="T18" s="140">
        <v>15</v>
      </c>
      <c r="U18" s="140">
        <v>12</v>
      </c>
      <c r="V18" s="140">
        <v>14</v>
      </c>
      <c r="W18" s="140">
        <v>11</v>
      </c>
      <c r="X18" s="140">
        <v>12</v>
      </c>
      <c r="Y18" s="140">
        <v>10</v>
      </c>
      <c r="Z18" s="140">
        <v>11</v>
      </c>
      <c r="AA18" s="140">
        <v>13</v>
      </c>
      <c r="AB18" s="140">
        <v>14</v>
      </c>
      <c r="AC18" s="140">
        <v>11</v>
      </c>
      <c r="AD18" s="140">
        <v>0</v>
      </c>
      <c r="AE18" s="140">
        <v>0</v>
      </c>
      <c r="AF18" s="140">
        <v>0</v>
      </c>
      <c r="AG18" s="140">
        <v>0</v>
      </c>
      <c r="AH18" s="140">
        <v>12</v>
      </c>
      <c r="AI18" s="140">
        <v>12</v>
      </c>
      <c r="AJ18" s="140">
        <v>14</v>
      </c>
      <c r="AK18" s="140">
        <v>8</v>
      </c>
      <c r="AL18" s="140">
        <v>0</v>
      </c>
      <c r="AM18" s="144">
        <v>0</v>
      </c>
      <c r="AN18" s="1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</row>
    <row r="19" spans="1:59" ht="16.2">
      <c r="A19" s="1"/>
      <c r="B19" s="134">
        <v>3</v>
      </c>
      <c r="C19" s="355" t="s">
        <v>43</v>
      </c>
      <c r="D19" s="356">
        <v>268</v>
      </c>
      <c r="F19" s="357">
        <v>1</v>
      </c>
      <c r="G19" s="140">
        <v>13</v>
      </c>
      <c r="H19" s="140">
        <v>12</v>
      </c>
      <c r="I19" s="140">
        <v>3</v>
      </c>
      <c r="J19" s="140">
        <v>0</v>
      </c>
      <c r="K19" s="140">
        <v>6</v>
      </c>
      <c r="L19" s="140">
        <v>11</v>
      </c>
      <c r="M19" s="140">
        <v>3</v>
      </c>
      <c r="N19" s="140">
        <v>13</v>
      </c>
      <c r="O19" s="140">
        <v>10</v>
      </c>
      <c r="P19" s="140">
        <v>11</v>
      </c>
      <c r="Q19" s="140">
        <v>11</v>
      </c>
      <c r="R19" s="140">
        <v>14</v>
      </c>
      <c r="S19" s="140">
        <v>14</v>
      </c>
      <c r="T19" s="140">
        <v>14</v>
      </c>
      <c r="U19" s="140">
        <v>11</v>
      </c>
      <c r="V19" s="140">
        <v>3</v>
      </c>
      <c r="W19" s="140">
        <v>6</v>
      </c>
      <c r="X19" s="140">
        <v>4</v>
      </c>
      <c r="Y19" s="140">
        <v>11</v>
      </c>
      <c r="Z19" s="140">
        <v>11</v>
      </c>
      <c r="AA19" s="140">
        <v>12</v>
      </c>
      <c r="AB19" s="140">
        <v>12</v>
      </c>
      <c r="AC19" s="140">
        <v>4</v>
      </c>
      <c r="AD19" s="140">
        <v>11</v>
      </c>
      <c r="AE19" s="140">
        <v>5</v>
      </c>
      <c r="AF19" s="140">
        <v>11</v>
      </c>
      <c r="AG19" s="140">
        <v>12</v>
      </c>
      <c r="AH19" s="140">
        <v>13</v>
      </c>
      <c r="AI19" s="140">
        <v>11</v>
      </c>
      <c r="AJ19" s="140">
        <v>14</v>
      </c>
      <c r="AK19" s="140">
        <v>10</v>
      </c>
      <c r="AL19" s="140">
        <v>0</v>
      </c>
      <c r="AM19" s="144">
        <v>0</v>
      </c>
      <c r="AN19" s="1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</row>
    <row r="20" spans="1:59" ht="16.2">
      <c r="A20" s="1"/>
      <c r="B20" s="134">
        <v>4</v>
      </c>
      <c r="C20" s="355" t="s">
        <v>5</v>
      </c>
      <c r="D20" s="356">
        <v>265</v>
      </c>
      <c r="F20" s="357">
        <v>2</v>
      </c>
      <c r="G20" s="140">
        <v>11</v>
      </c>
      <c r="H20" s="140">
        <v>13</v>
      </c>
      <c r="I20" s="140">
        <v>11</v>
      </c>
      <c r="J20" s="140">
        <v>11</v>
      </c>
      <c r="K20" s="140">
        <v>4</v>
      </c>
      <c r="L20" s="140">
        <v>4</v>
      </c>
      <c r="M20" s="140">
        <v>5</v>
      </c>
      <c r="N20" s="140">
        <v>13</v>
      </c>
      <c r="O20" s="140">
        <v>15</v>
      </c>
      <c r="P20" s="140">
        <v>4</v>
      </c>
      <c r="Q20" s="140">
        <v>14</v>
      </c>
      <c r="R20" s="140">
        <v>13</v>
      </c>
      <c r="S20" s="140">
        <v>11</v>
      </c>
      <c r="T20" s="140">
        <v>13</v>
      </c>
      <c r="U20" s="140">
        <v>11</v>
      </c>
      <c r="V20" s="140">
        <v>10</v>
      </c>
      <c r="W20" s="140">
        <v>13</v>
      </c>
      <c r="X20" s="140">
        <v>5</v>
      </c>
      <c r="Y20" s="140">
        <v>11</v>
      </c>
      <c r="Z20" s="140">
        <v>12</v>
      </c>
      <c r="AA20" s="140">
        <v>13</v>
      </c>
      <c r="AB20" s="140">
        <v>10</v>
      </c>
      <c r="AC20" s="140">
        <v>11</v>
      </c>
      <c r="AD20" s="140">
        <v>0</v>
      </c>
      <c r="AE20" s="140">
        <v>0</v>
      </c>
      <c r="AF20" s="140">
        <v>10</v>
      </c>
      <c r="AG20" s="140">
        <v>11</v>
      </c>
      <c r="AH20" s="140">
        <v>5</v>
      </c>
      <c r="AI20" s="140">
        <v>12</v>
      </c>
      <c r="AJ20" s="140">
        <v>4</v>
      </c>
      <c r="AK20" s="140">
        <v>11</v>
      </c>
      <c r="AL20" s="140">
        <v>0</v>
      </c>
      <c r="AM20" s="144">
        <v>0</v>
      </c>
      <c r="AN20" s="1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</row>
    <row r="21" spans="1:59" ht="16.2">
      <c r="A21" s="1"/>
      <c r="B21" s="134">
        <v>5</v>
      </c>
      <c r="C21" s="355" t="s">
        <v>32</v>
      </c>
      <c r="D21" s="356">
        <v>263</v>
      </c>
      <c r="F21" s="357">
        <v>3</v>
      </c>
      <c r="G21" s="140">
        <v>15</v>
      </c>
      <c r="H21" s="140">
        <v>6</v>
      </c>
      <c r="I21" s="140">
        <v>12</v>
      </c>
      <c r="J21" s="140">
        <v>5</v>
      </c>
      <c r="K21" s="140">
        <v>13</v>
      </c>
      <c r="L21" s="140">
        <v>14</v>
      </c>
      <c r="M21" s="140">
        <v>9</v>
      </c>
      <c r="N21" s="140">
        <v>12</v>
      </c>
      <c r="O21" s="140">
        <v>0</v>
      </c>
      <c r="P21" s="140">
        <v>6</v>
      </c>
      <c r="Q21" s="140">
        <v>13</v>
      </c>
      <c r="R21" s="140">
        <v>7</v>
      </c>
      <c r="S21" s="140">
        <v>12</v>
      </c>
      <c r="T21" s="140">
        <v>7</v>
      </c>
      <c r="U21" s="140">
        <v>12</v>
      </c>
      <c r="V21" s="140">
        <v>11</v>
      </c>
      <c r="W21" s="140">
        <v>14</v>
      </c>
      <c r="X21" s="140">
        <v>5</v>
      </c>
      <c r="Y21" s="140">
        <v>13</v>
      </c>
      <c r="Z21" s="140">
        <v>11</v>
      </c>
      <c r="AA21" s="140">
        <v>6</v>
      </c>
      <c r="AB21" s="140">
        <v>0</v>
      </c>
      <c r="AC21" s="140">
        <v>0</v>
      </c>
      <c r="AD21" s="140">
        <v>4</v>
      </c>
      <c r="AE21" s="140">
        <v>11</v>
      </c>
      <c r="AF21" s="140">
        <v>4</v>
      </c>
      <c r="AG21" s="140">
        <v>12</v>
      </c>
      <c r="AH21" s="140">
        <v>13</v>
      </c>
      <c r="AI21" s="140">
        <v>12</v>
      </c>
      <c r="AJ21" s="140">
        <v>13</v>
      </c>
      <c r="AK21" s="140">
        <v>15</v>
      </c>
      <c r="AL21" s="140">
        <v>0</v>
      </c>
      <c r="AM21" s="144">
        <v>0</v>
      </c>
      <c r="AN21" s="1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</row>
    <row r="22" spans="1:59" ht="16.2">
      <c r="A22" s="1"/>
      <c r="B22" s="134">
        <v>6</v>
      </c>
      <c r="C22" s="355" t="s">
        <v>13</v>
      </c>
      <c r="D22" s="356">
        <v>259</v>
      </c>
      <c r="F22" s="357">
        <v>4</v>
      </c>
      <c r="G22" s="140">
        <v>13</v>
      </c>
      <c r="H22" s="140">
        <v>12</v>
      </c>
      <c r="I22" s="140">
        <v>0</v>
      </c>
      <c r="J22" s="140">
        <v>0</v>
      </c>
      <c r="K22" s="140">
        <v>6</v>
      </c>
      <c r="L22" s="140">
        <v>12</v>
      </c>
      <c r="M22" s="140">
        <v>13</v>
      </c>
      <c r="N22" s="140">
        <v>12</v>
      </c>
      <c r="O22" s="140">
        <v>4</v>
      </c>
      <c r="P22" s="140">
        <v>0</v>
      </c>
      <c r="Q22" s="140">
        <v>0</v>
      </c>
      <c r="R22" s="140">
        <v>5</v>
      </c>
      <c r="S22" s="140">
        <v>4</v>
      </c>
      <c r="T22" s="140">
        <v>13</v>
      </c>
      <c r="U22" s="140">
        <v>11</v>
      </c>
      <c r="V22" s="140">
        <v>12</v>
      </c>
      <c r="W22" s="140">
        <v>12</v>
      </c>
      <c r="X22" s="140">
        <v>3</v>
      </c>
      <c r="Y22" s="140">
        <v>13</v>
      </c>
      <c r="Z22" s="140">
        <v>13</v>
      </c>
      <c r="AA22" s="140">
        <v>5</v>
      </c>
      <c r="AB22" s="140">
        <v>13</v>
      </c>
      <c r="AC22" s="140">
        <v>5</v>
      </c>
      <c r="AD22" s="140">
        <v>12</v>
      </c>
      <c r="AE22" s="140">
        <v>11</v>
      </c>
      <c r="AF22" s="140">
        <v>14</v>
      </c>
      <c r="AG22" s="140">
        <v>14</v>
      </c>
      <c r="AH22" s="140">
        <v>12</v>
      </c>
      <c r="AI22" s="140">
        <v>14</v>
      </c>
      <c r="AJ22" s="140">
        <v>5</v>
      </c>
      <c r="AK22" s="140">
        <v>12</v>
      </c>
      <c r="AL22" s="140">
        <v>0</v>
      </c>
      <c r="AM22" s="144">
        <v>0</v>
      </c>
      <c r="AN22" s="1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</row>
    <row r="23" spans="1:59" ht="16.2">
      <c r="A23" s="1"/>
      <c r="B23" s="134">
        <v>7</v>
      </c>
      <c r="C23" s="355" t="s">
        <v>42</v>
      </c>
      <c r="D23" s="356">
        <v>244</v>
      </c>
      <c r="F23" s="357">
        <v>8</v>
      </c>
      <c r="G23" s="140">
        <v>11</v>
      </c>
      <c r="H23" s="140">
        <v>12</v>
      </c>
      <c r="I23" s="140">
        <v>11</v>
      </c>
      <c r="J23" s="140">
        <v>13</v>
      </c>
      <c r="K23" s="140">
        <v>14</v>
      </c>
      <c r="L23" s="140">
        <v>11</v>
      </c>
      <c r="M23" s="140">
        <v>0</v>
      </c>
      <c r="N23" s="140">
        <v>0</v>
      </c>
      <c r="O23" s="140">
        <v>2</v>
      </c>
      <c r="P23" s="140">
        <v>14</v>
      </c>
      <c r="Q23" s="140">
        <v>10</v>
      </c>
      <c r="R23" s="140">
        <v>0</v>
      </c>
      <c r="S23" s="140">
        <v>0</v>
      </c>
      <c r="T23" s="140">
        <v>0</v>
      </c>
      <c r="U23" s="140">
        <v>0</v>
      </c>
      <c r="V23" s="140">
        <v>13</v>
      </c>
      <c r="W23" s="140">
        <v>13</v>
      </c>
      <c r="X23" s="140">
        <v>11</v>
      </c>
      <c r="Y23" s="140">
        <v>4</v>
      </c>
      <c r="Z23" s="140">
        <v>12</v>
      </c>
      <c r="AA23" s="140">
        <v>10</v>
      </c>
      <c r="AB23" s="140">
        <v>10</v>
      </c>
      <c r="AC23" s="140">
        <v>12</v>
      </c>
      <c r="AD23" s="140">
        <v>12</v>
      </c>
      <c r="AE23" s="140">
        <v>6</v>
      </c>
      <c r="AF23" s="140">
        <v>13</v>
      </c>
      <c r="AG23" s="140">
        <v>12</v>
      </c>
      <c r="AH23" s="140">
        <v>0</v>
      </c>
      <c r="AI23" s="140">
        <v>0</v>
      </c>
      <c r="AJ23" s="140">
        <v>5</v>
      </c>
      <c r="AK23" s="140">
        <v>13</v>
      </c>
      <c r="AL23" s="140">
        <v>0</v>
      </c>
      <c r="AM23" s="144">
        <v>0</v>
      </c>
      <c r="AN23" s="1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</row>
    <row r="24" spans="1:59" ht="16.2">
      <c r="A24" s="1"/>
      <c r="B24" s="134">
        <v>8</v>
      </c>
      <c r="C24" s="355" t="s">
        <v>33</v>
      </c>
      <c r="D24" s="356">
        <v>229</v>
      </c>
      <c r="F24" s="357">
        <v>6</v>
      </c>
      <c r="G24" s="140">
        <v>11</v>
      </c>
      <c r="H24" s="140">
        <v>12</v>
      </c>
      <c r="I24" s="140">
        <v>11</v>
      </c>
      <c r="J24" s="140">
        <v>11</v>
      </c>
      <c r="K24" s="140">
        <v>11</v>
      </c>
      <c r="L24" s="140">
        <v>12</v>
      </c>
      <c r="M24" s="140">
        <v>2</v>
      </c>
      <c r="N24" s="140">
        <v>13</v>
      </c>
      <c r="O24" s="140">
        <v>3</v>
      </c>
      <c r="P24" s="140">
        <v>9</v>
      </c>
      <c r="Q24" s="140">
        <v>13</v>
      </c>
      <c r="R24" s="140">
        <v>11</v>
      </c>
      <c r="S24" s="140">
        <v>10</v>
      </c>
      <c r="T24" s="140">
        <v>11</v>
      </c>
      <c r="U24" s="140">
        <v>11</v>
      </c>
      <c r="V24" s="140">
        <v>4</v>
      </c>
      <c r="W24" s="140">
        <v>13</v>
      </c>
      <c r="X24" s="140">
        <v>3</v>
      </c>
      <c r="Y24" s="140">
        <v>3</v>
      </c>
      <c r="Z24" s="140">
        <v>0</v>
      </c>
      <c r="AA24" s="140">
        <v>0</v>
      </c>
      <c r="AB24" s="140">
        <v>12</v>
      </c>
      <c r="AC24" s="140">
        <v>5</v>
      </c>
      <c r="AD24" s="140">
        <v>0</v>
      </c>
      <c r="AE24" s="140">
        <v>0</v>
      </c>
      <c r="AF24" s="140">
        <v>9</v>
      </c>
      <c r="AG24" s="140">
        <v>12</v>
      </c>
      <c r="AH24" s="140">
        <v>0</v>
      </c>
      <c r="AI24" s="140">
        <v>0</v>
      </c>
      <c r="AJ24" s="140">
        <v>11</v>
      </c>
      <c r="AK24" s="140">
        <v>11</v>
      </c>
      <c r="AL24" s="140">
        <v>0</v>
      </c>
      <c r="AM24" s="144">
        <v>0</v>
      </c>
      <c r="AN24" s="1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</row>
    <row r="25" spans="1:59" ht="16.2">
      <c r="A25" s="1"/>
      <c r="B25" s="134">
        <v>9</v>
      </c>
      <c r="C25" s="355" t="s">
        <v>24</v>
      </c>
      <c r="D25" s="356">
        <v>219</v>
      </c>
      <c r="F25" s="357">
        <v>4</v>
      </c>
      <c r="G25" s="140">
        <v>3</v>
      </c>
      <c r="H25" s="140">
        <v>10</v>
      </c>
      <c r="I25" s="140">
        <v>5</v>
      </c>
      <c r="J25" s="140">
        <v>10</v>
      </c>
      <c r="K25" s="140">
        <v>11</v>
      </c>
      <c r="L25" s="140">
        <v>10</v>
      </c>
      <c r="M25" s="140">
        <v>10</v>
      </c>
      <c r="N25" s="140">
        <v>11</v>
      </c>
      <c r="O25" s="140">
        <v>11</v>
      </c>
      <c r="P25" s="140">
        <v>3</v>
      </c>
      <c r="Q25" s="140">
        <v>11</v>
      </c>
      <c r="R25" s="140">
        <v>9</v>
      </c>
      <c r="S25" s="140">
        <v>10</v>
      </c>
      <c r="T25" s="140">
        <v>12</v>
      </c>
      <c r="U25" s="140">
        <v>9</v>
      </c>
      <c r="V25" s="140">
        <v>12</v>
      </c>
      <c r="W25" s="140">
        <v>10</v>
      </c>
      <c r="X25" s="140">
        <v>9</v>
      </c>
      <c r="Y25" s="140">
        <v>8</v>
      </c>
      <c r="Z25" s="140">
        <v>9</v>
      </c>
      <c r="AA25" s="140">
        <v>4</v>
      </c>
      <c r="AB25" s="140">
        <v>0</v>
      </c>
      <c r="AC25" s="140">
        <v>0</v>
      </c>
      <c r="AD25" s="140">
        <v>0</v>
      </c>
      <c r="AE25" s="140">
        <v>0</v>
      </c>
      <c r="AF25" s="140">
        <v>11</v>
      </c>
      <c r="AG25" s="140">
        <v>12</v>
      </c>
      <c r="AH25" s="140">
        <v>3</v>
      </c>
      <c r="AI25" s="140">
        <v>11</v>
      </c>
      <c r="AJ25" s="140">
        <v>4</v>
      </c>
      <c r="AK25" s="140">
        <v>3</v>
      </c>
      <c r="AL25" s="140">
        <v>0</v>
      </c>
      <c r="AM25" s="144">
        <v>0</v>
      </c>
      <c r="AN25" s="1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</row>
    <row r="26" spans="1:59" ht="16.2">
      <c r="A26" s="1"/>
      <c r="B26" s="134">
        <v>10</v>
      </c>
      <c r="C26" s="355" t="s">
        <v>3</v>
      </c>
      <c r="D26" s="356">
        <v>162</v>
      </c>
      <c r="F26" s="357"/>
      <c r="G26" s="140">
        <v>6</v>
      </c>
      <c r="H26" s="140">
        <v>5</v>
      </c>
      <c r="I26" s="140">
        <v>5</v>
      </c>
      <c r="J26" s="140">
        <v>2</v>
      </c>
      <c r="K26" s="140">
        <v>4</v>
      </c>
      <c r="L26" s="140">
        <v>2</v>
      </c>
      <c r="M26" s="140">
        <v>3</v>
      </c>
      <c r="N26" s="140">
        <v>4</v>
      </c>
      <c r="O26" s="140">
        <v>5</v>
      </c>
      <c r="P26" s="140">
        <v>4</v>
      </c>
      <c r="Q26" s="140">
        <v>10</v>
      </c>
      <c r="R26" s="140">
        <v>5</v>
      </c>
      <c r="S26" s="140">
        <v>4</v>
      </c>
      <c r="T26" s="140">
        <v>3</v>
      </c>
      <c r="U26" s="140">
        <v>4</v>
      </c>
      <c r="V26" s="140">
        <v>2</v>
      </c>
      <c r="W26" s="140">
        <v>12</v>
      </c>
      <c r="X26" s="140">
        <v>5</v>
      </c>
      <c r="Y26" s="140">
        <v>4</v>
      </c>
      <c r="Z26" s="140">
        <v>4</v>
      </c>
      <c r="AA26" s="140">
        <v>11</v>
      </c>
      <c r="AB26" s="140">
        <v>4</v>
      </c>
      <c r="AC26" s="140">
        <v>4</v>
      </c>
      <c r="AD26" s="140">
        <v>11</v>
      </c>
      <c r="AE26" s="140">
        <v>5</v>
      </c>
      <c r="AF26" s="140">
        <v>4</v>
      </c>
      <c r="AG26" s="140">
        <v>14</v>
      </c>
      <c r="AH26" s="140">
        <v>11</v>
      </c>
      <c r="AI26" s="140">
        <v>12</v>
      </c>
      <c r="AJ26" s="140">
        <v>5</v>
      </c>
      <c r="AK26" s="140">
        <v>12</v>
      </c>
      <c r="AL26" s="140">
        <v>0</v>
      </c>
      <c r="AM26" s="144">
        <v>0</v>
      </c>
      <c r="AN26" s="1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</row>
    <row r="27" spans="1:59">
      <c r="A27" s="1"/>
      <c r="B27" s="133"/>
      <c r="C27" s="359" t="s">
        <v>80</v>
      </c>
      <c r="D27" s="356"/>
      <c r="F27" s="357"/>
      <c r="G27" s="141">
        <v>44805</v>
      </c>
      <c r="H27" s="142"/>
      <c r="I27" s="141">
        <v>44819</v>
      </c>
      <c r="J27" s="140"/>
      <c r="K27" s="141">
        <v>44833</v>
      </c>
      <c r="L27" s="140"/>
      <c r="M27" s="141">
        <v>44847</v>
      </c>
      <c r="N27" s="143"/>
      <c r="O27" s="141">
        <v>43035</v>
      </c>
      <c r="P27" s="141">
        <v>44875</v>
      </c>
      <c r="Q27" s="140"/>
      <c r="R27" s="141">
        <v>44889</v>
      </c>
      <c r="S27" s="140"/>
      <c r="T27" s="141">
        <v>44903</v>
      </c>
      <c r="U27" s="140"/>
      <c r="V27" s="141">
        <v>44931</v>
      </c>
      <c r="W27" s="140"/>
      <c r="X27" s="141">
        <v>44945</v>
      </c>
      <c r="Y27" s="140"/>
      <c r="Z27" s="141">
        <v>44959</v>
      </c>
      <c r="AA27" s="140"/>
      <c r="AB27" s="141">
        <v>44972</v>
      </c>
      <c r="AC27" s="140"/>
      <c r="AD27" s="141">
        <v>44987</v>
      </c>
      <c r="AE27" s="140"/>
      <c r="AF27" s="141">
        <v>45001</v>
      </c>
      <c r="AG27" s="140"/>
      <c r="AH27" s="141">
        <v>45015</v>
      </c>
      <c r="AI27" s="140"/>
      <c r="AJ27" s="141">
        <v>45029</v>
      </c>
      <c r="AK27" s="140"/>
      <c r="AL27" s="141">
        <v>45036</v>
      </c>
      <c r="AM27" s="144"/>
      <c r="AN27" s="1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</row>
    <row r="28" spans="1:59" ht="16.2">
      <c r="A28" s="1"/>
      <c r="B28" s="134">
        <v>1</v>
      </c>
      <c r="C28" s="355" t="s">
        <v>71</v>
      </c>
      <c r="D28" s="356">
        <v>312</v>
      </c>
      <c r="F28" s="357">
        <v>6</v>
      </c>
      <c r="G28" s="140">
        <v>12</v>
      </c>
      <c r="H28" s="140">
        <v>13</v>
      </c>
      <c r="I28" s="140">
        <v>12</v>
      </c>
      <c r="J28" s="140">
        <v>13</v>
      </c>
      <c r="K28" s="140">
        <v>0</v>
      </c>
      <c r="L28" s="140">
        <v>0</v>
      </c>
      <c r="M28" s="140">
        <v>13</v>
      </c>
      <c r="N28" s="140">
        <v>13</v>
      </c>
      <c r="O28" s="140">
        <v>13</v>
      </c>
      <c r="P28" s="140">
        <v>12</v>
      </c>
      <c r="Q28" s="140">
        <v>14</v>
      </c>
      <c r="R28" s="140">
        <v>14</v>
      </c>
      <c r="S28" s="140">
        <v>11</v>
      </c>
      <c r="T28" s="140">
        <v>14</v>
      </c>
      <c r="U28" s="140">
        <v>14</v>
      </c>
      <c r="V28" s="140">
        <v>0</v>
      </c>
      <c r="W28" s="140">
        <v>0</v>
      </c>
      <c r="X28" s="140">
        <v>11</v>
      </c>
      <c r="Y28" s="140">
        <v>14</v>
      </c>
      <c r="Z28" s="140">
        <v>14</v>
      </c>
      <c r="AA28" s="140">
        <v>15</v>
      </c>
      <c r="AB28" s="140">
        <v>12</v>
      </c>
      <c r="AC28" s="140">
        <v>14</v>
      </c>
      <c r="AD28" s="140">
        <v>0</v>
      </c>
      <c r="AE28" s="140">
        <v>0</v>
      </c>
      <c r="AF28" s="140">
        <v>15</v>
      </c>
      <c r="AG28" s="140">
        <v>15</v>
      </c>
      <c r="AH28" s="140">
        <v>14</v>
      </c>
      <c r="AI28" s="140">
        <v>15</v>
      </c>
      <c r="AJ28" s="140">
        <v>14</v>
      </c>
      <c r="AK28" s="140">
        <v>13</v>
      </c>
      <c r="AL28" s="140">
        <v>0</v>
      </c>
      <c r="AM28" s="144">
        <v>0</v>
      </c>
      <c r="AN28" s="1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</row>
    <row r="29" spans="1:59" ht="16.2">
      <c r="A29" s="1"/>
      <c r="B29" s="134">
        <v>2</v>
      </c>
      <c r="C29" s="355" t="s">
        <v>69</v>
      </c>
      <c r="D29" s="356">
        <v>297</v>
      </c>
      <c r="F29" s="357"/>
      <c r="G29" s="140">
        <v>15</v>
      </c>
      <c r="H29" s="140">
        <v>5</v>
      </c>
      <c r="I29" s="140">
        <v>13</v>
      </c>
      <c r="J29" s="140">
        <v>12</v>
      </c>
      <c r="K29" s="140">
        <v>5</v>
      </c>
      <c r="L29" s="140">
        <v>5</v>
      </c>
      <c r="M29" s="140">
        <v>10</v>
      </c>
      <c r="N29" s="140">
        <v>12</v>
      </c>
      <c r="O29" s="140">
        <v>13</v>
      </c>
      <c r="P29" s="140">
        <v>13</v>
      </c>
      <c r="Q29" s="140">
        <v>12</v>
      </c>
      <c r="R29" s="140">
        <v>14</v>
      </c>
      <c r="S29" s="140">
        <v>13</v>
      </c>
      <c r="T29" s="140">
        <v>10</v>
      </c>
      <c r="U29" s="140">
        <v>14</v>
      </c>
      <c r="V29" s="140">
        <v>11</v>
      </c>
      <c r="W29" s="140">
        <v>13</v>
      </c>
      <c r="X29" s="140">
        <v>12</v>
      </c>
      <c r="Y29" s="140">
        <v>6</v>
      </c>
      <c r="Z29" s="140">
        <v>14</v>
      </c>
      <c r="AA29" s="140">
        <v>12</v>
      </c>
      <c r="AB29" s="140">
        <v>14</v>
      </c>
      <c r="AC29" s="140">
        <v>12</v>
      </c>
      <c r="AD29" s="140">
        <v>13</v>
      </c>
      <c r="AE29" s="140">
        <v>14</v>
      </c>
      <c r="AF29" s="140">
        <v>13</v>
      </c>
      <c r="AG29" s="140">
        <v>13</v>
      </c>
      <c r="AH29" s="140">
        <v>12</v>
      </c>
      <c r="AI29" s="140">
        <v>12</v>
      </c>
      <c r="AJ29" s="140">
        <v>11</v>
      </c>
      <c r="AK29" s="140">
        <v>12</v>
      </c>
      <c r="AL29" s="140">
        <v>0</v>
      </c>
      <c r="AM29" s="144">
        <v>0</v>
      </c>
      <c r="AN29" s="1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</row>
    <row r="30" spans="1:59" ht="16.2">
      <c r="A30" s="1"/>
      <c r="B30" s="134">
        <v>3</v>
      </c>
      <c r="C30" s="355" t="s">
        <v>47</v>
      </c>
      <c r="D30" s="356">
        <v>297</v>
      </c>
      <c r="F30" s="357"/>
      <c r="G30" s="140">
        <v>10</v>
      </c>
      <c r="H30" s="140">
        <v>13</v>
      </c>
      <c r="I30" s="140">
        <v>12</v>
      </c>
      <c r="J30" s="140">
        <v>15</v>
      </c>
      <c r="K30" s="140">
        <v>6</v>
      </c>
      <c r="L30" s="140">
        <v>5</v>
      </c>
      <c r="M30" s="140">
        <v>14</v>
      </c>
      <c r="N30" s="140">
        <v>14</v>
      </c>
      <c r="O30" s="140">
        <v>5</v>
      </c>
      <c r="P30" s="140">
        <v>5</v>
      </c>
      <c r="Q30" s="140">
        <v>13</v>
      </c>
      <c r="R30" s="140">
        <v>5</v>
      </c>
      <c r="S30" s="140">
        <v>14</v>
      </c>
      <c r="T30" s="140">
        <v>12</v>
      </c>
      <c r="U30" s="140">
        <v>12</v>
      </c>
      <c r="V30" s="140">
        <v>14</v>
      </c>
      <c r="W30" s="140">
        <v>5</v>
      </c>
      <c r="X30" s="140">
        <v>12</v>
      </c>
      <c r="Y30" s="140">
        <v>13</v>
      </c>
      <c r="Z30" s="140">
        <v>13</v>
      </c>
      <c r="AA30" s="140">
        <v>14</v>
      </c>
      <c r="AB30" s="140">
        <v>13</v>
      </c>
      <c r="AC30" s="140">
        <v>11</v>
      </c>
      <c r="AD30" s="140">
        <v>11</v>
      </c>
      <c r="AE30" s="140">
        <v>12</v>
      </c>
      <c r="AF30" s="140">
        <v>12</v>
      </c>
      <c r="AG30" s="140">
        <v>5</v>
      </c>
      <c r="AH30" s="140">
        <v>12</v>
      </c>
      <c r="AI30" s="140">
        <v>14</v>
      </c>
      <c r="AJ30" s="140">
        <v>12</v>
      </c>
      <c r="AK30" s="140">
        <v>15</v>
      </c>
      <c r="AL30" s="140">
        <v>0</v>
      </c>
      <c r="AM30" s="144">
        <v>0</v>
      </c>
      <c r="AN30" s="1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</row>
    <row r="31" spans="1:59" ht="16.2">
      <c r="A31" s="1"/>
      <c r="B31" s="134">
        <v>4</v>
      </c>
      <c r="C31" s="355" t="s">
        <v>34</v>
      </c>
      <c r="D31" s="356">
        <v>273</v>
      </c>
      <c r="F31" s="357">
        <v>8</v>
      </c>
      <c r="G31" s="140">
        <v>11</v>
      </c>
      <c r="H31" s="140">
        <v>11</v>
      </c>
      <c r="I31" s="140">
        <v>0</v>
      </c>
      <c r="J31" s="140">
        <v>0</v>
      </c>
      <c r="K31" s="140">
        <v>6</v>
      </c>
      <c r="L31" s="140">
        <v>12</v>
      </c>
      <c r="M31" s="140">
        <v>14</v>
      </c>
      <c r="N31" s="140">
        <v>12</v>
      </c>
      <c r="O31" s="140">
        <v>14</v>
      </c>
      <c r="P31" s="140">
        <v>12</v>
      </c>
      <c r="Q31" s="140">
        <v>13</v>
      </c>
      <c r="R31" s="140">
        <v>11</v>
      </c>
      <c r="S31" s="140">
        <v>14</v>
      </c>
      <c r="T31" s="140">
        <v>13</v>
      </c>
      <c r="U31" s="140">
        <v>11</v>
      </c>
      <c r="V31" s="140">
        <v>0</v>
      </c>
      <c r="W31" s="140">
        <v>0</v>
      </c>
      <c r="X31" s="140">
        <v>4</v>
      </c>
      <c r="Y31" s="140">
        <v>11</v>
      </c>
      <c r="Z31" s="140">
        <v>0</v>
      </c>
      <c r="AA31" s="140">
        <v>0</v>
      </c>
      <c r="AB31" s="140">
        <v>13</v>
      </c>
      <c r="AC31" s="140">
        <v>12</v>
      </c>
      <c r="AD31" s="140">
        <v>0</v>
      </c>
      <c r="AE31" s="140">
        <v>0</v>
      </c>
      <c r="AF31" s="140">
        <v>13</v>
      </c>
      <c r="AG31" s="140">
        <v>13</v>
      </c>
      <c r="AH31" s="140">
        <v>15</v>
      </c>
      <c r="AI31" s="140">
        <v>13</v>
      </c>
      <c r="AJ31" s="140">
        <v>12</v>
      </c>
      <c r="AK31" s="140">
        <v>13</v>
      </c>
      <c r="AL31" s="140">
        <v>0</v>
      </c>
      <c r="AM31" s="144">
        <v>0</v>
      </c>
      <c r="AN31" s="1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</row>
    <row r="32" spans="1:59" ht="16.2">
      <c r="A32" s="1"/>
      <c r="B32" s="134">
        <v>5</v>
      </c>
      <c r="C32" s="355" t="s">
        <v>62</v>
      </c>
      <c r="D32" s="356">
        <v>271</v>
      </c>
      <c r="F32" s="357"/>
      <c r="G32" s="140">
        <v>10</v>
      </c>
      <c r="H32" s="140">
        <v>11</v>
      </c>
      <c r="I32" s="140">
        <v>10</v>
      </c>
      <c r="J32" s="140">
        <v>10</v>
      </c>
      <c r="K32" s="140">
        <v>12</v>
      </c>
      <c r="L32" s="140">
        <v>10</v>
      </c>
      <c r="M32" s="140">
        <v>13</v>
      </c>
      <c r="N32" s="140">
        <v>10</v>
      </c>
      <c r="O32" s="140">
        <v>11</v>
      </c>
      <c r="P32" s="140">
        <v>13</v>
      </c>
      <c r="Q32" s="140">
        <v>12</v>
      </c>
      <c r="R32" s="140">
        <v>11</v>
      </c>
      <c r="S32" s="140">
        <v>12</v>
      </c>
      <c r="T32" s="140">
        <v>10</v>
      </c>
      <c r="U32" s="140">
        <v>12</v>
      </c>
      <c r="V32" s="140">
        <v>10</v>
      </c>
      <c r="W32" s="140">
        <v>12</v>
      </c>
      <c r="X32" s="140">
        <v>13</v>
      </c>
      <c r="Y32" s="140">
        <v>4</v>
      </c>
      <c r="Z32" s="140">
        <v>11</v>
      </c>
      <c r="AA32" s="140">
        <v>11</v>
      </c>
      <c r="AB32" s="140">
        <v>12</v>
      </c>
      <c r="AC32" s="140">
        <v>9</v>
      </c>
      <c r="AD32" s="140">
        <v>12</v>
      </c>
      <c r="AE32" s="140">
        <v>10</v>
      </c>
      <c r="AF32" s="140">
        <v>12</v>
      </c>
      <c r="AG32" s="140">
        <v>12</v>
      </c>
      <c r="AH32" s="140">
        <v>11</v>
      </c>
      <c r="AI32" s="140">
        <v>12</v>
      </c>
      <c r="AJ32" s="140">
        <v>13</v>
      </c>
      <c r="AK32" s="140">
        <v>13</v>
      </c>
      <c r="AL32" s="140">
        <v>0</v>
      </c>
      <c r="AM32" s="144">
        <v>0</v>
      </c>
      <c r="AN32" s="1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</row>
    <row r="33" spans="1:59" ht="16.2">
      <c r="A33" s="1"/>
      <c r="B33" s="134">
        <v>6</v>
      </c>
      <c r="C33" s="355" t="s">
        <v>36</v>
      </c>
      <c r="D33" s="356">
        <v>250</v>
      </c>
      <c r="F33" s="357"/>
      <c r="G33" s="140">
        <v>13</v>
      </c>
      <c r="H33" s="140">
        <v>14</v>
      </c>
      <c r="I33" s="140">
        <v>4</v>
      </c>
      <c r="J33" s="140">
        <v>7</v>
      </c>
      <c r="K33" s="140">
        <v>14</v>
      </c>
      <c r="L33" s="140">
        <v>12</v>
      </c>
      <c r="M33" s="140">
        <v>12</v>
      </c>
      <c r="N33" s="140">
        <v>13</v>
      </c>
      <c r="O33" s="140">
        <v>5</v>
      </c>
      <c r="P33" s="140">
        <v>12</v>
      </c>
      <c r="Q33" s="140">
        <v>9</v>
      </c>
      <c r="R33" s="140">
        <v>5</v>
      </c>
      <c r="S33" s="140">
        <v>6</v>
      </c>
      <c r="T33" s="140">
        <v>3</v>
      </c>
      <c r="U33" s="140">
        <v>13</v>
      </c>
      <c r="V33" s="140">
        <v>12</v>
      </c>
      <c r="W33" s="140">
        <v>7</v>
      </c>
      <c r="X33" s="140">
        <v>7</v>
      </c>
      <c r="Y33" s="140">
        <v>12</v>
      </c>
      <c r="Z33" s="140">
        <v>5</v>
      </c>
      <c r="AA33" s="140">
        <v>11</v>
      </c>
      <c r="AB33" s="140">
        <v>6</v>
      </c>
      <c r="AC33" s="140">
        <v>14</v>
      </c>
      <c r="AD33" s="140">
        <v>4</v>
      </c>
      <c r="AE33" s="140">
        <v>13</v>
      </c>
      <c r="AF33" s="140">
        <v>12</v>
      </c>
      <c r="AG33" s="140">
        <v>13</v>
      </c>
      <c r="AH33" s="140">
        <v>5</v>
      </c>
      <c r="AI33" s="140">
        <v>13</v>
      </c>
      <c r="AJ33" s="140">
        <v>5</v>
      </c>
      <c r="AK33" s="140">
        <v>5</v>
      </c>
      <c r="AL33" s="140">
        <v>0</v>
      </c>
      <c r="AM33" s="144">
        <v>0</v>
      </c>
      <c r="AN33" s="1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</row>
    <row r="34" spans="1:59" ht="16.2">
      <c r="A34" s="1"/>
      <c r="B34" s="134">
        <v>7</v>
      </c>
      <c r="C34" s="355" t="s">
        <v>38</v>
      </c>
      <c r="D34" s="356">
        <v>240</v>
      </c>
      <c r="F34" s="357">
        <v>8</v>
      </c>
      <c r="G34" s="140">
        <v>11</v>
      </c>
      <c r="H34" s="140">
        <v>10</v>
      </c>
      <c r="I34" s="140">
        <v>11</v>
      </c>
      <c r="J34" s="140">
        <v>5</v>
      </c>
      <c r="K34" s="140">
        <v>0</v>
      </c>
      <c r="L34" s="140">
        <v>0</v>
      </c>
      <c r="M34" s="140">
        <v>12</v>
      </c>
      <c r="N34" s="140">
        <v>3</v>
      </c>
      <c r="O34" s="140">
        <v>14</v>
      </c>
      <c r="P34" s="140">
        <v>12</v>
      </c>
      <c r="Q34" s="140">
        <v>11</v>
      </c>
      <c r="R34" s="140">
        <v>10</v>
      </c>
      <c r="S34" s="140">
        <v>5</v>
      </c>
      <c r="T34" s="140">
        <v>0</v>
      </c>
      <c r="U34" s="140">
        <v>0</v>
      </c>
      <c r="V34" s="140">
        <v>12</v>
      </c>
      <c r="W34" s="140">
        <v>12</v>
      </c>
      <c r="X34" s="140">
        <v>14</v>
      </c>
      <c r="Y34" s="140">
        <v>0</v>
      </c>
      <c r="Z34" s="140">
        <v>0</v>
      </c>
      <c r="AA34" s="140">
        <v>0</v>
      </c>
      <c r="AB34" s="140">
        <v>14</v>
      </c>
      <c r="AC34" s="140">
        <v>14</v>
      </c>
      <c r="AD34" s="140">
        <v>0</v>
      </c>
      <c r="AE34" s="140">
        <v>0</v>
      </c>
      <c r="AF34" s="140">
        <v>12</v>
      </c>
      <c r="AG34" s="140">
        <v>11</v>
      </c>
      <c r="AH34" s="140">
        <v>11</v>
      </c>
      <c r="AI34" s="140">
        <v>13</v>
      </c>
      <c r="AJ34" s="140">
        <v>10</v>
      </c>
      <c r="AK34" s="140">
        <v>13</v>
      </c>
      <c r="AL34" s="140">
        <v>0</v>
      </c>
      <c r="AM34" s="144">
        <v>0</v>
      </c>
      <c r="AN34" s="1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</row>
    <row r="35" spans="1:59" ht="16.2">
      <c r="A35" s="1"/>
      <c r="B35" s="134">
        <v>8</v>
      </c>
      <c r="C35" s="355" t="s">
        <v>37</v>
      </c>
      <c r="D35" s="356">
        <v>233</v>
      </c>
      <c r="F35" s="357">
        <v>1</v>
      </c>
      <c r="G35" s="353">
        <v>12</v>
      </c>
      <c r="H35" s="353">
        <v>11</v>
      </c>
      <c r="I35" s="353">
        <v>10</v>
      </c>
      <c r="J35" s="353">
        <v>11</v>
      </c>
      <c r="K35" s="353">
        <v>4</v>
      </c>
      <c r="L35" s="353">
        <v>10</v>
      </c>
      <c r="M35" s="353">
        <v>4</v>
      </c>
      <c r="N35" s="353">
        <v>11</v>
      </c>
      <c r="O35" s="353">
        <v>2</v>
      </c>
      <c r="P35" s="353">
        <v>11</v>
      </c>
      <c r="Q35" s="353">
        <v>10</v>
      </c>
      <c r="R35" s="353">
        <v>2</v>
      </c>
      <c r="S35" s="353">
        <v>12</v>
      </c>
      <c r="T35" s="353">
        <v>12</v>
      </c>
      <c r="U35" s="353">
        <v>10</v>
      </c>
      <c r="V35" s="353">
        <v>2</v>
      </c>
      <c r="W35" s="353">
        <v>12</v>
      </c>
      <c r="X35" s="353">
        <v>3</v>
      </c>
      <c r="Y35" s="353">
        <v>9</v>
      </c>
      <c r="Z35" s="353">
        <v>2</v>
      </c>
      <c r="AA35" s="353">
        <v>13</v>
      </c>
      <c r="AB35" s="353">
        <v>5</v>
      </c>
      <c r="AC35" s="353">
        <v>11</v>
      </c>
      <c r="AD35" s="353">
        <v>12</v>
      </c>
      <c r="AE35" s="353">
        <v>12</v>
      </c>
      <c r="AF35" s="353">
        <v>4</v>
      </c>
      <c r="AG35" s="353">
        <v>13</v>
      </c>
      <c r="AH35" s="353">
        <v>5</v>
      </c>
      <c r="AI35" s="353">
        <v>0</v>
      </c>
      <c r="AJ35" s="353">
        <v>5</v>
      </c>
      <c r="AK35" s="353">
        <v>12</v>
      </c>
      <c r="AL35" s="353">
        <v>0</v>
      </c>
      <c r="AM35" s="354">
        <v>0</v>
      </c>
      <c r="AN35" s="1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</row>
    <row r="36" spans="1:59" ht="16.2" customHeight="1">
      <c r="A36" s="1"/>
      <c r="B36" s="134">
        <v>9</v>
      </c>
      <c r="C36" s="355" t="s">
        <v>60</v>
      </c>
      <c r="D36" s="356">
        <v>166</v>
      </c>
      <c r="F36" s="357" t="s">
        <v>87</v>
      </c>
      <c r="G36" s="140">
        <v>5</v>
      </c>
      <c r="H36" s="140">
        <v>11</v>
      </c>
      <c r="I36" s="140">
        <v>10</v>
      </c>
      <c r="J36" s="140">
        <v>11</v>
      </c>
      <c r="K36" s="140">
        <v>11</v>
      </c>
      <c r="L36" s="140">
        <v>10</v>
      </c>
      <c r="M36" s="140">
        <v>12</v>
      </c>
      <c r="N36" s="140">
        <v>3</v>
      </c>
      <c r="O36" s="140">
        <v>5</v>
      </c>
      <c r="P36" s="140">
        <v>0</v>
      </c>
      <c r="Q36" s="140">
        <v>0</v>
      </c>
      <c r="R36" s="140">
        <v>0</v>
      </c>
      <c r="S36" s="140">
        <v>0</v>
      </c>
      <c r="T36" s="140">
        <v>0</v>
      </c>
      <c r="U36" s="140">
        <v>0</v>
      </c>
      <c r="V36" s="140">
        <v>0</v>
      </c>
      <c r="W36" s="140">
        <v>0</v>
      </c>
      <c r="X36" s="140">
        <v>10</v>
      </c>
      <c r="Y36" s="140">
        <v>12</v>
      </c>
      <c r="Z36" s="140">
        <v>13</v>
      </c>
      <c r="AA36" s="140">
        <v>12</v>
      </c>
      <c r="AB36" s="140">
        <v>0</v>
      </c>
      <c r="AC36" s="140">
        <v>0</v>
      </c>
      <c r="AD36" s="140">
        <v>0</v>
      </c>
      <c r="AE36" s="140">
        <v>0</v>
      </c>
      <c r="AF36" s="140">
        <v>14</v>
      </c>
      <c r="AG36" s="140">
        <v>12</v>
      </c>
      <c r="AH36" s="140">
        <v>3</v>
      </c>
      <c r="AI36" s="140">
        <v>12</v>
      </c>
      <c r="AJ36" s="140">
        <v>0</v>
      </c>
      <c r="AK36" s="140">
        <v>0</v>
      </c>
      <c r="AL36" s="140">
        <v>0</v>
      </c>
      <c r="AM36" s="144">
        <v>0</v>
      </c>
      <c r="AN36" s="1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</row>
    <row r="37" spans="1:59" ht="16.8" thickBot="1">
      <c r="A37" s="1"/>
      <c r="B37" s="135">
        <v>10</v>
      </c>
      <c r="C37" s="294" t="s">
        <v>88</v>
      </c>
      <c r="D37" s="139">
        <v>82</v>
      </c>
      <c r="E37" s="136"/>
      <c r="F37" s="300" t="s">
        <v>87</v>
      </c>
      <c r="G37" s="364">
        <v>0</v>
      </c>
      <c r="H37" s="364">
        <v>0</v>
      </c>
      <c r="I37" s="364">
        <v>0</v>
      </c>
      <c r="J37" s="364">
        <v>0</v>
      </c>
      <c r="K37" s="364">
        <v>0</v>
      </c>
      <c r="L37" s="364">
        <v>0</v>
      </c>
      <c r="M37" s="364">
        <v>0</v>
      </c>
      <c r="N37" s="364">
        <v>0</v>
      </c>
      <c r="O37" s="364">
        <v>0</v>
      </c>
      <c r="P37" s="364">
        <v>0</v>
      </c>
      <c r="Q37" s="364">
        <v>0</v>
      </c>
      <c r="R37" s="364">
        <v>0</v>
      </c>
      <c r="S37" s="364">
        <v>0</v>
      </c>
      <c r="T37" s="364">
        <v>0</v>
      </c>
      <c r="U37" s="364">
        <v>0</v>
      </c>
      <c r="V37" s="364">
        <v>5</v>
      </c>
      <c r="W37" s="364">
        <v>12</v>
      </c>
      <c r="X37" s="364">
        <v>2</v>
      </c>
      <c r="Y37" s="364">
        <v>5</v>
      </c>
      <c r="Z37" s="364">
        <v>3</v>
      </c>
      <c r="AA37" s="364">
        <v>2</v>
      </c>
      <c r="AB37" s="364">
        <v>0</v>
      </c>
      <c r="AC37" s="364">
        <v>0</v>
      </c>
      <c r="AD37" s="364">
        <v>6</v>
      </c>
      <c r="AE37" s="364">
        <v>9</v>
      </c>
      <c r="AF37" s="364">
        <v>5</v>
      </c>
      <c r="AG37" s="364">
        <v>11</v>
      </c>
      <c r="AH37" s="364">
        <v>0</v>
      </c>
      <c r="AI37" s="364">
        <v>0</v>
      </c>
      <c r="AJ37" s="364">
        <v>10</v>
      </c>
      <c r="AK37" s="364">
        <v>12</v>
      </c>
      <c r="AL37" s="364">
        <v>0</v>
      </c>
      <c r="AM37" s="365">
        <v>0</v>
      </c>
      <c r="AN37" s="1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</row>
    <row r="38" spans="1:59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</row>
    <row r="39" spans="1:59">
      <c r="A39" s="147"/>
      <c r="B39" s="147"/>
      <c r="C39" s="147"/>
      <c r="D39" s="147"/>
      <c r="E39" s="147"/>
      <c r="F39" s="147"/>
      <c r="G39" s="147"/>
      <c r="H39" s="147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/>
      <c r="V39" s="147"/>
      <c r="W39" s="147"/>
      <c r="X39" s="147"/>
      <c r="Y39" s="147"/>
      <c r="Z39" s="147"/>
      <c r="AA39" s="147"/>
      <c r="AB39" s="147"/>
      <c r="AC39" s="147"/>
      <c r="AD39" s="147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</row>
    <row r="40" spans="1:59">
      <c r="A40" s="147"/>
      <c r="B40" s="147"/>
      <c r="C40" s="147"/>
      <c r="D40" s="147"/>
      <c r="E40" s="147"/>
      <c r="F40" s="147"/>
      <c r="G40" s="147"/>
      <c r="H40" s="147"/>
      <c r="I40" s="147"/>
      <c r="J40" s="147"/>
      <c r="K40" s="147"/>
      <c r="L40" s="147"/>
      <c r="M40" s="147"/>
      <c r="N40" s="147"/>
      <c r="O40" s="147"/>
      <c r="P40" s="147"/>
      <c r="Q40" s="147"/>
      <c r="R40" s="147"/>
      <c r="S40" s="147"/>
      <c r="T40" s="147"/>
      <c r="U40" s="147"/>
      <c r="V40" s="147"/>
      <c r="W40" s="147"/>
      <c r="X40" s="147"/>
      <c r="Y40" s="147"/>
      <c r="Z40" s="147"/>
      <c r="AA40" s="147"/>
      <c r="AB40" s="147"/>
      <c r="AC40" s="147"/>
      <c r="AD40" s="147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</row>
    <row r="41" spans="1:59">
      <c r="A41" s="147"/>
      <c r="B41" s="147"/>
      <c r="C41" s="147"/>
      <c r="D41" s="147"/>
      <c r="E41" s="147"/>
      <c r="F41" s="147"/>
      <c r="G41" s="147"/>
      <c r="H41" s="147"/>
      <c r="I41" s="147"/>
      <c r="J41" s="147"/>
      <c r="K41" s="147"/>
      <c r="L41" s="147"/>
      <c r="M41" s="147"/>
      <c r="N41" s="147"/>
      <c r="O41" s="147"/>
      <c r="P41" s="147"/>
      <c r="Q41" s="147"/>
      <c r="R41" s="147"/>
      <c r="S41" s="147"/>
      <c r="T41" s="147"/>
      <c r="U41" s="147"/>
      <c r="V41" s="147"/>
      <c r="W41" s="147"/>
      <c r="X41" s="147"/>
      <c r="Y41" s="147"/>
      <c r="Z41" s="147"/>
      <c r="AA41" s="147"/>
      <c r="AB41" s="147"/>
      <c r="AC41" s="147"/>
      <c r="AD41" s="147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</row>
    <row r="42" spans="1:59">
      <c r="A42" s="147"/>
      <c r="B42" s="147"/>
      <c r="C42" s="147"/>
      <c r="D42" s="147"/>
      <c r="E42" s="147"/>
      <c r="F42" s="147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</row>
    <row r="43" spans="1:59">
      <c r="A43" s="147"/>
      <c r="B43" s="147"/>
      <c r="C43" s="147"/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</row>
    <row r="44" spans="1:59">
      <c r="A44" s="147"/>
      <c r="B44" s="147"/>
      <c r="C44" s="147"/>
      <c r="D44" s="147"/>
      <c r="E44" s="147"/>
      <c r="F44" s="147"/>
      <c r="G44" s="147"/>
      <c r="H44" s="147"/>
      <c r="I44" s="147"/>
      <c r="J44" s="147"/>
      <c r="K44" s="147"/>
      <c r="L44" s="147"/>
      <c r="M44" s="147"/>
      <c r="N44" s="147"/>
      <c r="O44" s="147"/>
      <c r="P44" s="147"/>
      <c r="Q44" s="147"/>
      <c r="R44" s="147"/>
      <c r="S44" s="147"/>
      <c r="T44" s="147"/>
      <c r="U44" s="147"/>
      <c r="V44" s="147"/>
      <c r="W44" s="147"/>
      <c r="X44" s="147"/>
      <c r="Y44" s="147"/>
      <c r="Z44" s="147"/>
      <c r="AA44" s="147"/>
      <c r="AB44" s="147"/>
      <c r="AC44" s="147"/>
      <c r="AD44" s="147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</row>
    <row r="45" spans="1:59">
      <c r="A45" s="147"/>
      <c r="B45" s="147"/>
      <c r="C45" s="147"/>
      <c r="D45" s="147"/>
      <c r="E45" s="147"/>
      <c r="F45" s="147"/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47"/>
      <c r="T45" s="147"/>
      <c r="U45" s="147"/>
      <c r="V45" s="147"/>
      <c r="W45" s="147"/>
      <c r="X45" s="147"/>
      <c r="Y45" s="147"/>
      <c r="Z45" s="147"/>
      <c r="AA45" s="147"/>
      <c r="AB45" s="147"/>
      <c r="AC45" s="147"/>
      <c r="AD45" s="147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</row>
    <row r="46" spans="1:59">
      <c r="A46" s="147"/>
      <c r="B46" s="147"/>
      <c r="C46" s="147"/>
      <c r="D46" s="147"/>
      <c r="E46" s="147"/>
      <c r="F46" s="147"/>
      <c r="G46" s="147"/>
      <c r="H46" s="147"/>
      <c r="I46" s="147"/>
      <c r="J46" s="147"/>
      <c r="K46" s="147"/>
      <c r="L46" s="147"/>
      <c r="M46" s="147"/>
      <c r="N46" s="147"/>
      <c r="O46" s="147"/>
      <c r="P46" s="147"/>
      <c r="Q46" s="147"/>
      <c r="R46" s="147"/>
      <c r="S46" s="147"/>
      <c r="T46" s="147"/>
      <c r="U46" s="147"/>
      <c r="V46" s="147"/>
      <c r="W46" s="147"/>
      <c r="X46" s="147"/>
      <c r="Y46" s="147"/>
      <c r="Z46" s="147"/>
      <c r="AA46" s="147"/>
      <c r="AB46" s="147"/>
      <c r="AC46" s="147"/>
      <c r="AD46" s="147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</row>
    <row r="47" spans="1:59">
      <c r="A47" s="147"/>
      <c r="B47" s="147"/>
      <c r="C47" s="147"/>
      <c r="D47" s="147"/>
      <c r="E47" s="147"/>
      <c r="F47" s="147"/>
      <c r="G47" s="147"/>
      <c r="H47" s="147"/>
      <c r="I47" s="147"/>
      <c r="J47" s="147"/>
      <c r="K47" s="147"/>
      <c r="L47" s="147"/>
      <c r="M47" s="147"/>
      <c r="N47" s="147"/>
      <c r="O47" s="147"/>
      <c r="P47" s="147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7"/>
      <c r="AD47" s="147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</row>
    <row r="48" spans="1:59">
      <c r="A48" s="147"/>
      <c r="B48" s="147"/>
      <c r="C48" s="147"/>
      <c r="D48" s="147"/>
      <c r="E48" s="147"/>
      <c r="F48" s="147"/>
      <c r="G48" s="147"/>
      <c r="H48" s="147"/>
      <c r="I48" s="147"/>
      <c r="J48" s="147"/>
      <c r="K48" s="147"/>
      <c r="L48" s="147"/>
      <c r="M48" s="147"/>
      <c r="N48" s="147"/>
      <c r="O48" s="147"/>
      <c r="P48" s="147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7"/>
      <c r="AD48" s="147"/>
      <c r="AE48" s="147"/>
      <c r="AF48" s="147"/>
      <c r="AG48" s="147"/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</row>
    <row r="49" spans="1:59">
      <c r="A49" s="147"/>
      <c r="B49" s="147"/>
      <c r="C49" s="147"/>
      <c r="D49" s="147"/>
      <c r="E49" s="147"/>
      <c r="F49" s="147"/>
      <c r="G49" s="147"/>
      <c r="H49" s="147"/>
      <c r="I49" s="147"/>
      <c r="J49" s="147"/>
      <c r="K49" s="147"/>
      <c r="L49" s="147"/>
      <c r="M49" s="147"/>
      <c r="N49" s="147"/>
      <c r="O49" s="147"/>
      <c r="P49" s="147"/>
      <c r="Q49" s="147"/>
      <c r="R49" s="147"/>
      <c r="S49" s="147"/>
      <c r="T49" s="147"/>
      <c r="U49" s="147"/>
      <c r="V49" s="147"/>
      <c r="W49" s="147"/>
      <c r="X49" s="147"/>
      <c r="Y49" s="147"/>
      <c r="Z49" s="147"/>
      <c r="AA49" s="147"/>
      <c r="AB49" s="147"/>
      <c r="AC49" s="147"/>
      <c r="AD49" s="147"/>
      <c r="AE49" s="147"/>
      <c r="AF49" s="147"/>
      <c r="AG49" s="147"/>
      <c r="AH49" s="14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</row>
    <row r="50" spans="1:59">
      <c r="A50" s="147"/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</row>
    <row r="51" spans="1:59">
      <c r="A51" s="147"/>
      <c r="B51" s="147"/>
      <c r="C51" s="147"/>
      <c r="D51" s="147"/>
      <c r="E51" s="147"/>
      <c r="F51" s="147"/>
      <c r="G51" s="147"/>
      <c r="H51" s="147"/>
      <c r="I51" s="147"/>
      <c r="J51" s="147"/>
      <c r="K51" s="147"/>
      <c r="L51" s="147"/>
      <c r="M51" s="147"/>
      <c r="N51" s="147"/>
      <c r="O51" s="147"/>
      <c r="P51" s="147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  <c r="AB51" s="147"/>
      <c r="AC51" s="147"/>
      <c r="AD51" s="147"/>
      <c r="AE51" s="147"/>
      <c r="AF51" s="147"/>
      <c r="AG51" s="147"/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</row>
    <row r="52" spans="1:59">
      <c r="A52" s="147"/>
      <c r="B52" s="147"/>
      <c r="C52" s="147"/>
      <c r="D52" s="147"/>
      <c r="E52" s="147"/>
      <c r="F52" s="147"/>
      <c r="G52" s="147"/>
      <c r="H52" s="147"/>
      <c r="I52" s="147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7"/>
      <c r="AD52" s="147"/>
      <c r="AE52" s="147"/>
      <c r="AF52" s="147"/>
      <c r="AG52" s="147"/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</row>
    <row r="53" spans="1:59">
      <c r="A53" s="147"/>
      <c r="B53" s="147"/>
      <c r="C53" s="147"/>
      <c r="D53" s="147"/>
      <c r="E53" s="147"/>
      <c r="F53" s="147"/>
      <c r="G53" s="147"/>
      <c r="H53" s="147"/>
      <c r="I53" s="147"/>
      <c r="J53" s="147"/>
      <c r="K53" s="147"/>
      <c r="L53" s="147"/>
      <c r="M53" s="147"/>
      <c r="N53" s="147"/>
      <c r="O53" s="147"/>
      <c r="P53" s="147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  <c r="AB53" s="147"/>
      <c r="AC53" s="147"/>
      <c r="AD53" s="147"/>
      <c r="AE53" s="147"/>
      <c r="AF53" s="147"/>
      <c r="AG53" s="147"/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</row>
    <row r="54" spans="1:59">
      <c r="A54" s="147"/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  <c r="P54" s="147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47"/>
      <c r="AD54" s="147"/>
      <c r="AE54" s="147"/>
      <c r="AF54" s="147"/>
      <c r="AG54" s="147"/>
      <c r="AH54" s="147"/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</row>
    <row r="55" spans="1:59">
      <c r="A55" s="147"/>
      <c r="B55" s="147"/>
      <c r="C55" s="147"/>
      <c r="D55" s="147"/>
      <c r="E55" s="147"/>
      <c r="F55" s="147"/>
      <c r="G55" s="147"/>
      <c r="H55" s="147"/>
      <c r="I55" s="147"/>
      <c r="J55" s="147"/>
      <c r="K55" s="147"/>
      <c r="L55" s="147"/>
      <c r="M55" s="147"/>
      <c r="N55" s="147"/>
      <c r="O55" s="147"/>
      <c r="P55" s="147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47"/>
      <c r="AD55" s="147"/>
      <c r="AE55" s="147"/>
      <c r="AF55" s="147"/>
      <c r="AG55" s="147"/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</row>
    <row r="56" spans="1:59">
      <c r="A56" s="147"/>
      <c r="B56" s="147"/>
      <c r="C56" s="147"/>
      <c r="D56" s="147"/>
      <c r="E56" s="147"/>
      <c r="F56" s="147"/>
      <c r="G56" s="147"/>
      <c r="H56" s="147"/>
      <c r="I56" s="147"/>
      <c r="J56" s="147"/>
      <c r="K56" s="147"/>
      <c r="L56" s="147"/>
      <c r="M56" s="147"/>
      <c r="N56" s="147"/>
      <c r="O56" s="147"/>
      <c r="P56" s="147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47"/>
      <c r="AD56" s="147"/>
      <c r="AE56" s="147"/>
      <c r="AF56" s="147"/>
      <c r="AG56" s="147"/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</row>
    <row r="57" spans="1:59">
      <c r="A57" s="147"/>
      <c r="B57" s="147"/>
      <c r="C57" s="147"/>
      <c r="D57" s="147"/>
      <c r="E57" s="147"/>
      <c r="F57" s="147"/>
      <c r="G57" s="147"/>
      <c r="H57" s="147"/>
      <c r="I57" s="147"/>
      <c r="J57" s="147"/>
      <c r="K57" s="147"/>
      <c r="L57" s="147"/>
      <c r="M57" s="147"/>
      <c r="N57" s="147"/>
      <c r="O57" s="147"/>
      <c r="P57" s="147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  <c r="AB57" s="147"/>
      <c r="AC57" s="147"/>
      <c r="AD57" s="147"/>
      <c r="AE57" s="147"/>
      <c r="AF57" s="147"/>
      <c r="AG57" s="147"/>
      <c r="AH57" s="147"/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</row>
    <row r="58" spans="1:59">
      <c r="A58" s="147"/>
      <c r="B58" s="147"/>
      <c r="C58" s="147"/>
      <c r="D58" s="147"/>
      <c r="E58" s="147"/>
      <c r="F58" s="147"/>
      <c r="G58" s="147"/>
      <c r="H58" s="147"/>
      <c r="I58" s="147"/>
      <c r="J58" s="147"/>
      <c r="K58" s="147"/>
      <c r="L58" s="147"/>
      <c r="M58" s="147"/>
      <c r="N58" s="147"/>
      <c r="O58" s="147"/>
      <c r="P58" s="147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  <c r="AB58" s="147"/>
      <c r="AC58" s="147"/>
      <c r="AD58" s="147"/>
      <c r="AE58" s="147"/>
      <c r="AF58" s="147"/>
      <c r="AG58" s="147"/>
      <c r="AH58" s="147"/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</row>
    <row r="59" spans="1:59">
      <c r="A59" s="147"/>
      <c r="B59" s="147"/>
      <c r="C59" s="147"/>
      <c r="D59" s="147"/>
      <c r="E59" s="147"/>
      <c r="F59" s="147"/>
      <c r="G59" s="147"/>
      <c r="H59" s="147"/>
      <c r="I59" s="147"/>
      <c r="J59" s="147"/>
      <c r="K59" s="147"/>
      <c r="L59" s="147"/>
      <c r="M59" s="147"/>
      <c r="N59" s="147"/>
      <c r="O59" s="147"/>
      <c r="P59" s="147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7"/>
      <c r="AD59" s="147"/>
      <c r="AE59" s="147"/>
      <c r="AF59" s="147"/>
      <c r="AG59" s="147"/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</row>
    <row r="60" spans="1:59">
      <c r="A60" s="147"/>
      <c r="B60" s="147"/>
      <c r="C60" s="147"/>
      <c r="D60" s="147"/>
      <c r="E60" s="147"/>
      <c r="F60" s="147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47"/>
      <c r="AD60" s="147"/>
      <c r="AE60" s="147"/>
      <c r="AF60" s="147"/>
      <c r="AG60" s="147"/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</row>
    <row r="61" spans="1:59">
      <c r="A61" s="147"/>
      <c r="B61" s="147"/>
      <c r="C61" s="147"/>
      <c r="D61" s="147"/>
      <c r="E61" s="147"/>
      <c r="F61" s="147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147"/>
      <c r="R61" s="147"/>
      <c r="S61" s="147"/>
      <c r="T61" s="147"/>
      <c r="U61" s="147"/>
      <c r="V61" s="147"/>
      <c r="W61" s="147"/>
      <c r="X61" s="147"/>
      <c r="Y61" s="147"/>
      <c r="Z61" s="147"/>
      <c r="AA61" s="147"/>
      <c r="AB61" s="147"/>
      <c r="AC61" s="147"/>
      <c r="AD61" s="147"/>
      <c r="AE61" s="147"/>
      <c r="AF61" s="147"/>
      <c r="AG61" s="147"/>
      <c r="AH61" s="147"/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</row>
    <row r="62" spans="1:59">
      <c r="A62" s="147"/>
      <c r="B62" s="147"/>
      <c r="C62" s="147"/>
      <c r="D62" s="147"/>
      <c r="E62" s="147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</row>
    <row r="63" spans="1:59">
      <c r="A63" s="147"/>
      <c r="B63" s="147"/>
      <c r="C63" s="147"/>
      <c r="D63" s="147"/>
      <c r="E63" s="147"/>
      <c r="F63" s="147"/>
      <c r="G63" s="147"/>
      <c r="H63" s="147"/>
      <c r="I63" s="147"/>
      <c r="J63" s="147"/>
      <c r="K63" s="147"/>
      <c r="L63" s="147"/>
      <c r="M63" s="147"/>
      <c r="N63" s="147"/>
      <c r="O63" s="147"/>
      <c r="P63" s="147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  <c r="AB63" s="147"/>
      <c r="AC63" s="147"/>
      <c r="AD63" s="147"/>
      <c r="AE63" s="147"/>
      <c r="AF63" s="147"/>
      <c r="AG63" s="147"/>
      <c r="AH63" s="147"/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</row>
    <row r="64" spans="1:59">
      <c r="A64" s="147"/>
      <c r="B64" s="147"/>
      <c r="C64" s="147"/>
      <c r="D64" s="147"/>
      <c r="E64" s="147"/>
      <c r="F64" s="147"/>
      <c r="G64" s="147"/>
      <c r="H64" s="147"/>
      <c r="I64" s="147"/>
      <c r="J64" s="147"/>
      <c r="K64" s="147"/>
      <c r="L64" s="147"/>
      <c r="M64" s="147"/>
      <c r="N64" s="147"/>
      <c r="O64" s="147"/>
      <c r="P64" s="147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  <c r="AC64" s="147"/>
      <c r="AD64" s="147"/>
      <c r="AE64" s="147"/>
      <c r="AF64" s="147"/>
      <c r="AG64" s="147"/>
      <c r="AH64" s="147"/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</row>
    <row r="65" spans="1:59">
      <c r="A65" s="147"/>
      <c r="B65" s="147"/>
      <c r="C65" s="147"/>
      <c r="D65" s="147"/>
      <c r="E65" s="147"/>
      <c r="F65" s="147"/>
      <c r="G65" s="147"/>
      <c r="H65" s="147"/>
      <c r="I65" s="147"/>
      <c r="J65" s="147"/>
      <c r="K65" s="147"/>
      <c r="L65" s="147"/>
      <c r="M65" s="147"/>
      <c r="N65" s="147"/>
      <c r="O65" s="147"/>
      <c r="P65" s="147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  <c r="AB65" s="147"/>
      <c r="AC65" s="147"/>
      <c r="AD65" s="147"/>
      <c r="AE65" s="147"/>
      <c r="AF65" s="147"/>
      <c r="AG65" s="147"/>
      <c r="AH65" s="147"/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</row>
    <row r="66" spans="1:59">
      <c r="A66" s="147"/>
      <c r="B66" s="147"/>
      <c r="C66" s="147"/>
      <c r="D66" s="147"/>
      <c r="E66" s="147"/>
      <c r="F66" s="147"/>
      <c r="G66" s="147"/>
      <c r="H66" s="147"/>
      <c r="I66" s="147"/>
      <c r="J66" s="147"/>
      <c r="K66" s="147"/>
      <c r="L66" s="147"/>
      <c r="M66" s="147"/>
      <c r="N66" s="147"/>
      <c r="O66" s="147"/>
      <c r="P66" s="147"/>
      <c r="Q66" s="147"/>
      <c r="R66" s="147"/>
      <c r="S66" s="147"/>
      <c r="T66" s="147"/>
      <c r="U66" s="147"/>
      <c r="V66" s="147"/>
      <c r="W66" s="147"/>
      <c r="X66" s="147"/>
      <c r="Y66" s="147"/>
      <c r="Z66" s="147"/>
      <c r="AA66" s="147"/>
      <c r="AB66" s="147"/>
      <c r="AC66" s="147"/>
      <c r="AD66" s="147"/>
      <c r="AE66" s="147"/>
      <c r="AF66" s="147"/>
      <c r="AG66" s="147"/>
      <c r="AH66" s="147"/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</row>
    <row r="67" spans="1:59">
      <c r="A67" s="147"/>
      <c r="B67" s="147"/>
      <c r="C67" s="147"/>
      <c r="D67" s="147"/>
      <c r="E67" s="147"/>
      <c r="F67" s="147"/>
      <c r="G67" s="147"/>
      <c r="H67" s="147"/>
      <c r="I67" s="147"/>
      <c r="J67" s="147"/>
      <c r="K67" s="147"/>
      <c r="L67" s="147"/>
      <c r="M67" s="147"/>
      <c r="N67" s="147"/>
      <c r="O67" s="147"/>
      <c r="P67" s="147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7"/>
      <c r="AD67" s="147"/>
      <c r="AE67" s="147"/>
      <c r="AF67" s="147"/>
      <c r="AG67" s="147"/>
      <c r="AH67" s="147"/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</row>
    <row r="68" spans="1:59">
      <c r="A68" s="147"/>
      <c r="B68" s="147"/>
      <c r="C68" s="147"/>
      <c r="D68" s="147"/>
      <c r="E68" s="14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</row>
    <row r="69" spans="1:59">
      <c r="A69" s="147"/>
      <c r="B69" s="147"/>
      <c r="C69" s="147"/>
      <c r="D69" s="147"/>
      <c r="E69" s="147"/>
      <c r="F69" s="147"/>
      <c r="G69" s="147"/>
      <c r="H69" s="147"/>
      <c r="I69" s="147"/>
      <c r="J69" s="147"/>
      <c r="K69" s="147"/>
      <c r="L69" s="147"/>
      <c r="M69" s="147"/>
      <c r="N69" s="147"/>
      <c r="O69" s="147"/>
      <c r="P69" s="147"/>
      <c r="Q69" s="147"/>
      <c r="R69" s="147"/>
      <c r="S69" s="147"/>
      <c r="T69" s="147"/>
      <c r="U69" s="147"/>
      <c r="V69" s="147"/>
      <c r="W69" s="147"/>
      <c r="X69" s="147"/>
      <c r="Y69" s="147"/>
      <c r="Z69" s="147"/>
      <c r="AA69" s="147"/>
      <c r="AB69" s="147"/>
      <c r="AC69" s="147"/>
      <c r="AD69" s="147"/>
      <c r="AE69" s="147"/>
      <c r="AF69" s="147"/>
      <c r="AG69" s="147"/>
      <c r="AH69" s="147"/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  <c r="BB69" s="147"/>
      <c r="BC69" s="147"/>
      <c r="BD69" s="147"/>
      <c r="BE69" s="147"/>
      <c r="BF69" s="147"/>
      <c r="BG69" s="147"/>
    </row>
    <row r="70" spans="1:59">
      <c r="A70" s="147"/>
      <c r="B70" s="147"/>
      <c r="C70" s="147"/>
      <c r="D70" s="147"/>
      <c r="E70" s="147"/>
      <c r="F70" s="147"/>
      <c r="G70" s="147"/>
      <c r="H70" s="147"/>
      <c r="I70" s="147"/>
      <c r="J70" s="147"/>
      <c r="K70" s="147"/>
      <c r="L70" s="147"/>
      <c r="M70" s="147"/>
      <c r="N70" s="147"/>
      <c r="O70" s="147"/>
      <c r="P70" s="147"/>
      <c r="Q70" s="147"/>
      <c r="R70" s="147"/>
      <c r="S70" s="147"/>
      <c r="T70" s="147"/>
      <c r="U70" s="147"/>
      <c r="V70" s="147"/>
      <c r="W70" s="147"/>
      <c r="X70" s="147"/>
      <c r="Y70" s="147"/>
      <c r="Z70" s="147"/>
      <c r="AA70" s="147"/>
      <c r="AB70" s="147"/>
      <c r="AC70" s="147"/>
      <c r="AD70" s="147"/>
      <c r="AE70" s="147"/>
      <c r="AF70" s="147"/>
      <c r="AG70" s="147"/>
      <c r="AH70" s="147"/>
      <c r="AI70" s="147"/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  <c r="BB70" s="147"/>
      <c r="BC70" s="147"/>
      <c r="BD70" s="147"/>
      <c r="BE70" s="147"/>
      <c r="BF70" s="147"/>
      <c r="BG70" s="147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E07EF9-928E-45D2-A2D4-7F61D9BB6382}">
  <dimension ref="A1:W43"/>
  <sheetViews>
    <sheetView workbookViewId="0">
      <selection activeCell="S12" sqref="S12"/>
    </sheetView>
  </sheetViews>
  <sheetFormatPr defaultRowHeight="14.4"/>
  <cols>
    <col min="6" max="6" width="36.33203125" customWidth="1"/>
  </cols>
  <sheetData>
    <row r="1" spans="1:23">
      <c r="A1" s="147"/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</row>
    <row r="2" spans="1:23" ht="23.4" customHeight="1" thickBot="1">
      <c r="A2" s="147"/>
      <c r="B2" s="147"/>
      <c r="C2" s="147"/>
      <c r="D2" s="147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47"/>
      <c r="R2" s="147"/>
      <c r="S2" s="147"/>
      <c r="T2" s="147"/>
      <c r="U2" s="147"/>
      <c r="V2" s="147"/>
      <c r="W2" s="147"/>
    </row>
    <row r="3" spans="1:23" ht="19.8" thickTop="1" thickBot="1">
      <c r="A3" s="147"/>
      <c r="B3" s="147"/>
      <c r="C3" s="147"/>
      <c r="D3" s="147"/>
      <c r="E3" s="39"/>
      <c r="F3" s="321" t="s">
        <v>54</v>
      </c>
      <c r="G3" s="464" t="s">
        <v>12</v>
      </c>
      <c r="H3" s="465"/>
      <c r="I3" s="322"/>
      <c r="J3" s="647" t="s">
        <v>55</v>
      </c>
      <c r="K3" s="648"/>
      <c r="L3" s="648"/>
      <c r="M3" s="649"/>
      <c r="N3" s="464" t="s">
        <v>12</v>
      </c>
      <c r="O3" s="465"/>
      <c r="P3" s="1"/>
      <c r="Q3" s="147"/>
      <c r="R3" s="147"/>
      <c r="S3" s="147"/>
      <c r="T3" s="147"/>
      <c r="U3" s="147"/>
      <c r="V3" s="147"/>
      <c r="W3" s="147"/>
    </row>
    <row r="4" spans="1:23" ht="18.600000000000001">
      <c r="A4" s="147"/>
      <c r="B4" s="147"/>
      <c r="C4" s="147"/>
      <c r="D4" s="147"/>
      <c r="E4" s="290">
        <v>1</v>
      </c>
      <c r="F4" s="245" t="s">
        <v>29</v>
      </c>
      <c r="G4" s="650">
        <v>136.66399999999999</v>
      </c>
      <c r="H4" s="650">
        <v>136.66399999999999</v>
      </c>
      <c r="I4" s="310">
        <v>1</v>
      </c>
      <c r="J4" s="653" t="s">
        <v>25</v>
      </c>
      <c r="K4" s="654" t="s">
        <v>25</v>
      </c>
      <c r="L4" s="654" t="s">
        <v>25</v>
      </c>
      <c r="M4" s="655" t="s">
        <v>25</v>
      </c>
      <c r="N4" s="651">
        <v>141.3111111111111</v>
      </c>
      <c r="O4" s="652">
        <v>141.3111111111111</v>
      </c>
      <c r="P4" s="1"/>
      <c r="Q4" s="147"/>
      <c r="R4" s="147"/>
      <c r="S4" s="147"/>
      <c r="T4" s="147"/>
      <c r="U4" s="147"/>
      <c r="V4" s="147"/>
      <c r="W4" s="147"/>
    </row>
    <row r="5" spans="1:23" ht="18.600000000000001">
      <c r="A5" s="147"/>
      <c r="B5" s="147"/>
      <c r="C5" s="147"/>
      <c r="D5" s="147"/>
      <c r="E5" s="290">
        <v>2</v>
      </c>
      <c r="F5" s="246" t="s">
        <v>27</v>
      </c>
      <c r="G5" s="614">
        <v>132.63793103448276</v>
      </c>
      <c r="H5" s="614">
        <v>132.63793103448276</v>
      </c>
      <c r="I5" s="311">
        <v>2</v>
      </c>
      <c r="J5" s="628" t="s">
        <v>57</v>
      </c>
      <c r="K5" s="629" t="s">
        <v>57</v>
      </c>
      <c r="L5" s="629" t="s">
        <v>57</v>
      </c>
      <c r="M5" s="630" t="s">
        <v>57</v>
      </c>
      <c r="N5" s="645">
        <v>139.07599999999999</v>
      </c>
      <c r="O5" s="646">
        <v>139.07599999999999</v>
      </c>
      <c r="P5" s="1"/>
      <c r="Q5" s="147"/>
      <c r="R5" s="147"/>
      <c r="S5" s="147"/>
      <c r="T5" s="147"/>
      <c r="U5" s="147"/>
      <c r="V5" s="147"/>
      <c r="W5" s="147"/>
    </row>
    <row r="6" spans="1:23" ht="18.600000000000001">
      <c r="A6" s="147"/>
      <c r="B6" s="147"/>
      <c r="C6" s="147"/>
      <c r="D6" s="147"/>
      <c r="E6" s="290">
        <v>3</v>
      </c>
      <c r="F6" s="246" t="s">
        <v>24</v>
      </c>
      <c r="G6" s="614">
        <v>130.64814814814815</v>
      </c>
      <c r="H6" s="614">
        <v>130.64814814814815</v>
      </c>
      <c r="I6" s="311">
        <v>3</v>
      </c>
      <c r="J6" s="659" t="s">
        <v>30</v>
      </c>
      <c r="K6" s="660" t="s">
        <v>30</v>
      </c>
      <c r="L6" s="660" t="s">
        <v>30</v>
      </c>
      <c r="M6" s="661" t="s">
        <v>30</v>
      </c>
      <c r="N6" s="645">
        <v>138.8578947368421</v>
      </c>
      <c r="O6" s="646">
        <v>138.8578947368421</v>
      </c>
      <c r="P6" s="1"/>
      <c r="Q6" s="147"/>
      <c r="R6" s="147"/>
      <c r="S6" s="147"/>
      <c r="T6" s="147"/>
      <c r="U6" s="147"/>
      <c r="V6" s="147"/>
      <c r="W6" s="147"/>
    </row>
    <row r="7" spans="1:23" ht="18.600000000000001">
      <c r="A7" s="147"/>
      <c r="B7" s="147"/>
      <c r="C7" s="147"/>
      <c r="D7" s="147"/>
      <c r="E7" s="290">
        <v>4</v>
      </c>
      <c r="F7" s="246" t="s">
        <v>45</v>
      </c>
      <c r="G7" s="614">
        <v>129.232</v>
      </c>
      <c r="H7" s="614">
        <v>129.232</v>
      </c>
      <c r="I7" s="311">
        <v>4</v>
      </c>
      <c r="J7" s="628" t="s">
        <v>56</v>
      </c>
      <c r="K7" s="629" t="s">
        <v>56</v>
      </c>
      <c r="L7" s="629" t="s">
        <v>56</v>
      </c>
      <c r="M7" s="630" t="s">
        <v>56</v>
      </c>
      <c r="N7" s="645">
        <v>137.452</v>
      </c>
      <c r="O7" s="646">
        <v>137.452</v>
      </c>
      <c r="P7" s="1"/>
      <c r="Q7" s="147"/>
      <c r="R7" s="147"/>
      <c r="S7" s="147"/>
      <c r="T7" s="147"/>
      <c r="U7" s="147"/>
      <c r="V7" s="147"/>
      <c r="W7" s="147"/>
    </row>
    <row r="8" spans="1:23" ht="18.600000000000001">
      <c r="A8" s="147"/>
      <c r="B8" s="147"/>
      <c r="C8" s="147"/>
      <c r="D8" s="147"/>
      <c r="E8" s="290">
        <v>5</v>
      </c>
      <c r="F8" s="246" t="s">
        <v>42</v>
      </c>
      <c r="G8" s="634">
        <v>127.61739130434782</v>
      </c>
      <c r="H8" s="634">
        <v>127.61739130434782</v>
      </c>
      <c r="I8" s="311">
        <v>5</v>
      </c>
      <c r="J8" s="656" t="s">
        <v>61</v>
      </c>
      <c r="K8" s="657" t="s">
        <v>61</v>
      </c>
      <c r="L8" s="657" t="s">
        <v>61</v>
      </c>
      <c r="M8" s="658" t="s">
        <v>61</v>
      </c>
      <c r="N8" s="645">
        <v>136.13870967741934</v>
      </c>
      <c r="O8" s="646">
        <v>136.13870967741934</v>
      </c>
      <c r="P8" s="1"/>
      <c r="Q8" s="147"/>
      <c r="R8" s="147"/>
      <c r="S8" s="147"/>
      <c r="T8" s="147"/>
      <c r="U8" s="147"/>
      <c r="V8" s="147"/>
      <c r="W8" s="147"/>
    </row>
    <row r="9" spans="1:23" ht="18.600000000000001">
      <c r="A9" s="147"/>
      <c r="B9" s="147"/>
      <c r="C9" s="147"/>
      <c r="D9" s="147"/>
      <c r="E9" s="290">
        <v>6</v>
      </c>
      <c r="F9" s="247" t="s">
        <v>68</v>
      </c>
      <c r="G9" s="614">
        <v>124.31428571428572</v>
      </c>
      <c r="H9" s="614">
        <v>124.31428571428572</v>
      </c>
      <c r="I9" s="311">
        <v>6</v>
      </c>
      <c r="J9" s="628" t="s">
        <v>26</v>
      </c>
      <c r="K9" s="629" t="s">
        <v>26</v>
      </c>
      <c r="L9" s="629" t="s">
        <v>26</v>
      </c>
      <c r="M9" s="630" t="s">
        <v>26</v>
      </c>
      <c r="N9" s="645">
        <v>135.08620689655172</v>
      </c>
      <c r="O9" s="646">
        <v>135.08620689655172</v>
      </c>
      <c r="P9" s="1"/>
      <c r="Q9" s="147"/>
      <c r="R9" s="147"/>
      <c r="S9" s="147"/>
      <c r="T9" s="147"/>
      <c r="U9" s="147"/>
      <c r="V9" s="147"/>
      <c r="W9" s="147"/>
    </row>
    <row r="10" spans="1:23" ht="18.600000000000001">
      <c r="A10" s="147"/>
      <c r="B10" s="147"/>
      <c r="C10" s="147"/>
      <c r="D10" s="147"/>
      <c r="E10" s="290">
        <v>7</v>
      </c>
      <c r="F10" s="246" t="s">
        <v>35</v>
      </c>
      <c r="G10" s="614">
        <v>118.34</v>
      </c>
      <c r="H10" s="614">
        <v>118.34</v>
      </c>
      <c r="I10" s="311">
        <v>7</v>
      </c>
      <c r="J10" s="628" t="s">
        <v>44</v>
      </c>
      <c r="K10" s="629" t="s">
        <v>44</v>
      </c>
      <c r="L10" s="629" t="s">
        <v>44</v>
      </c>
      <c r="M10" s="630" t="s">
        <v>44</v>
      </c>
      <c r="N10" s="645">
        <v>134.0888888888889</v>
      </c>
      <c r="O10" s="646">
        <v>134.0888888888889</v>
      </c>
      <c r="P10" s="1"/>
      <c r="Q10" s="147"/>
      <c r="R10" s="147"/>
      <c r="S10" s="147"/>
      <c r="T10" s="147"/>
      <c r="U10" s="147"/>
      <c r="V10" s="147"/>
      <c r="W10" s="147"/>
    </row>
    <row r="11" spans="1:23" ht="18.600000000000001">
      <c r="A11" s="147"/>
      <c r="B11" s="147"/>
      <c r="C11" s="147"/>
      <c r="D11" s="147"/>
      <c r="E11" s="290">
        <v>8</v>
      </c>
      <c r="F11" s="246" t="s">
        <v>62</v>
      </c>
      <c r="G11" s="614">
        <v>113.98709677419355</v>
      </c>
      <c r="H11" s="614">
        <v>113.98709677419355</v>
      </c>
      <c r="I11" s="311">
        <v>8</v>
      </c>
      <c r="J11" s="642" t="s">
        <v>74</v>
      </c>
      <c r="K11" s="643" t="s">
        <v>74</v>
      </c>
      <c r="L11" s="643" t="s">
        <v>74</v>
      </c>
      <c r="M11" s="644" t="s">
        <v>74</v>
      </c>
      <c r="N11" s="626">
        <v>132.51052631578946</v>
      </c>
      <c r="O11" s="627">
        <v>132.51052631578946</v>
      </c>
      <c r="P11" s="1"/>
      <c r="Q11" s="147"/>
      <c r="R11" s="147"/>
      <c r="S11" s="147"/>
      <c r="T11" s="147"/>
      <c r="U11" s="147"/>
      <c r="V11" s="147"/>
      <c r="W11" s="147"/>
    </row>
    <row r="12" spans="1:23" ht="18.600000000000001">
      <c r="A12" s="147"/>
      <c r="B12" s="147"/>
      <c r="C12" s="147"/>
      <c r="D12" s="147"/>
      <c r="E12" s="290">
        <v>9</v>
      </c>
      <c r="F12" s="246" t="s">
        <v>38</v>
      </c>
      <c r="G12" s="614">
        <v>109.66818181818182</v>
      </c>
      <c r="H12" s="614">
        <v>109.66818181818182</v>
      </c>
      <c r="I12" s="311">
        <v>9</v>
      </c>
      <c r="J12" s="628" t="s">
        <v>13</v>
      </c>
      <c r="K12" s="629" t="s">
        <v>13</v>
      </c>
      <c r="L12" s="629" t="s">
        <v>13</v>
      </c>
      <c r="M12" s="630" t="s">
        <v>13</v>
      </c>
      <c r="N12" s="635">
        <v>125.57037037037037</v>
      </c>
      <c r="O12" s="617">
        <v>125.57037037037037</v>
      </c>
      <c r="P12" s="1"/>
      <c r="Q12" s="147"/>
      <c r="R12" s="147"/>
      <c r="S12" s="147"/>
      <c r="T12" s="147"/>
      <c r="U12" s="147"/>
      <c r="V12" s="147"/>
      <c r="W12" s="147"/>
    </row>
    <row r="13" spans="1:23" ht="18.600000000000001">
      <c r="A13" s="147"/>
      <c r="B13" s="147"/>
      <c r="C13" s="147"/>
      <c r="D13" s="147"/>
      <c r="E13" s="290">
        <v>10</v>
      </c>
      <c r="F13" s="246" t="s">
        <v>34</v>
      </c>
      <c r="G13" s="614">
        <v>106.31739130434782</v>
      </c>
      <c r="H13" s="614">
        <v>106.31739130434782</v>
      </c>
      <c r="I13" s="311">
        <v>10</v>
      </c>
      <c r="J13" s="628" t="s">
        <v>32</v>
      </c>
      <c r="K13" s="629" t="s">
        <v>32</v>
      </c>
      <c r="L13" s="629" t="s">
        <v>32</v>
      </c>
      <c r="M13" s="630" t="s">
        <v>32</v>
      </c>
      <c r="N13" s="635">
        <v>123.21428571428571</v>
      </c>
      <c r="O13" s="617">
        <v>123.21428571428571</v>
      </c>
      <c r="P13" s="1"/>
      <c r="Q13" s="147"/>
      <c r="R13" s="147"/>
      <c r="S13" s="147"/>
      <c r="T13" s="147"/>
      <c r="U13" s="147"/>
      <c r="V13" s="147"/>
      <c r="W13" s="147"/>
    </row>
    <row r="14" spans="1:23" ht="18.600000000000001">
      <c r="A14" s="147"/>
      <c r="B14" s="147"/>
      <c r="C14" s="147"/>
      <c r="D14" s="147"/>
      <c r="E14" s="290">
        <v>11</v>
      </c>
      <c r="F14" s="246" t="s">
        <v>69</v>
      </c>
      <c r="G14" s="636">
        <v>105.67419354838709</v>
      </c>
      <c r="H14" s="636">
        <v>105.67419354838709</v>
      </c>
      <c r="I14" s="311">
        <v>11</v>
      </c>
      <c r="J14" s="637" t="s">
        <v>31</v>
      </c>
      <c r="K14" s="638" t="s">
        <v>31</v>
      </c>
      <c r="L14" s="638" t="s">
        <v>31</v>
      </c>
      <c r="M14" s="639" t="s">
        <v>31</v>
      </c>
      <c r="N14" s="640">
        <v>121.95</v>
      </c>
      <c r="O14" s="641">
        <v>121.95</v>
      </c>
      <c r="P14" s="1"/>
      <c r="Q14" s="147"/>
      <c r="R14" s="147"/>
      <c r="S14" s="147"/>
      <c r="T14" s="147"/>
      <c r="U14" s="147"/>
      <c r="V14" s="147"/>
      <c r="W14" s="147"/>
    </row>
    <row r="15" spans="1:23" ht="18.600000000000001">
      <c r="A15" s="147"/>
      <c r="B15" s="147"/>
      <c r="C15" s="147"/>
      <c r="D15" s="147"/>
      <c r="E15" s="290">
        <v>12</v>
      </c>
      <c r="F15" s="248" t="s">
        <v>47</v>
      </c>
      <c r="G15" s="634">
        <v>105.35806451612903</v>
      </c>
      <c r="H15" s="634">
        <v>105.35806451612903</v>
      </c>
      <c r="I15" s="311">
        <v>12</v>
      </c>
      <c r="J15" s="628" t="s">
        <v>2</v>
      </c>
      <c r="K15" s="629" t="s">
        <v>2</v>
      </c>
      <c r="L15" s="629" t="s">
        <v>2</v>
      </c>
      <c r="M15" s="630" t="s">
        <v>2</v>
      </c>
      <c r="N15" s="624">
        <v>117.83448275862069</v>
      </c>
      <c r="O15" s="625">
        <v>117.83448275862069</v>
      </c>
      <c r="P15" s="1"/>
      <c r="Q15" s="147"/>
      <c r="R15" s="147"/>
      <c r="S15" s="147"/>
      <c r="T15" s="147"/>
      <c r="U15" s="147"/>
      <c r="V15" s="147"/>
      <c r="W15" s="147"/>
    </row>
    <row r="16" spans="1:23" ht="18.600000000000001">
      <c r="A16" s="147"/>
      <c r="B16" s="147"/>
      <c r="C16" s="147"/>
      <c r="D16" s="147"/>
      <c r="E16" s="290">
        <v>13</v>
      </c>
      <c r="F16" s="246" t="s">
        <v>36</v>
      </c>
      <c r="G16" s="614">
        <v>104.79032258064517</v>
      </c>
      <c r="H16" s="614">
        <v>104.79032258064517</v>
      </c>
      <c r="I16" s="311">
        <v>13</v>
      </c>
      <c r="J16" s="631" t="s">
        <v>3</v>
      </c>
      <c r="K16" s="632" t="s">
        <v>3</v>
      </c>
      <c r="L16" s="632" t="s">
        <v>3</v>
      </c>
      <c r="M16" s="633" t="s">
        <v>3</v>
      </c>
      <c r="N16" s="626">
        <v>113.94516129032257</v>
      </c>
      <c r="O16" s="627">
        <v>113.94516129032257</v>
      </c>
      <c r="P16" s="1"/>
      <c r="Q16" s="147"/>
      <c r="R16" s="147"/>
      <c r="S16" s="147"/>
      <c r="T16" s="147"/>
      <c r="U16" s="147"/>
      <c r="V16" s="147"/>
      <c r="W16" s="147"/>
    </row>
    <row r="17" spans="1:23" ht="18.600000000000001">
      <c r="A17" s="147"/>
      <c r="B17" s="147"/>
      <c r="C17" s="147"/>
      <c r="D17" s="147"/>
      <c r="E17" s="290">
        <v>14</v>
      </c>
      <c r="F17" s="246" t="s">
        <v>71</v>
      </c>
      <c r="G17" s="614">
        <v>96.36</v>
      </c>
      <c r="H17" s="614">
        <v>96.36</v>
      </c>
      <c r="I17" s="164">
        <v>14</v>
      </c>
      <c r="J17" s="618" t="s">
        <v>60</v>
      </c>
      <c r="K17" s="618" t="s">
        <v>60</v>
      </c>
      <c r="L17" s="618" t="s">
        <v>60</v>
      </c>
      <c r="M17" s="618" t="s">
        <v>60</v>
      </c>
      <c r="N17" s="616">
        <v>110.72941176470589</v>
      </c>
      <c r="O17" s="617">
        <v>110.72941176470589</v>
      </c>
      <c r="P17" s="1"/>
      <c r="Q17" s="147"/>
      <c r="R17" s="147"/>
      <c r="S17" s="147"/>
      <c r="T17" s="147"/>
      <c r="U17" s="147"/>
      <c r="V17" s="147"/>
      <c r="W17" s="147"/>
    </row>
    <row r="18" spans="1:23" ht="18.600000000000001">
      <c r="A18" s="147"/>
      <c r="B18" s="147"/>
      <c r="C18" s="147"/>
      <c r="D18" s="147"/>
      <c r="E18" s="11"/>
      <c r="F18" s="619"/>
      <c r="G18" s="620"/>
      <c r="H18" s="620"/>
      <c r="I18" s="164">
        <v>15</v>
      </c>
      <c r="J18" s="618" t="s">
        <v>40</v>
      </c>
      <c r="K18" s="618" t="s">
        <v>40</v>
      </c>
      <c r="L18" s="618" t="s">
        <v>40</v>
      </c>
      <c r="M18" s="618" t="s">
        <v>40</v>
      </c>
      <c r="N18" s="616">
        <v>103.82857142857142</v>
      </c>
      <c r="O18" s="617">
        <v>103.82857142857142</v>
      </c>
      <c r="P18" s="1"/>
      <c r="Q18" s="147"/>
      <c r="R18" s="147"/>
      <c r="S18" s="147"/>
      <c r="T18" s="147"/>
      <c r="U18" s="147"/>
      <c r="V18" s="147"/>
      <c r="W18" s="147"/>
    </row>
    <row r="19" spans="1:23" ht="18.600000000000001">
      <c r="A19" s="147"/>
      <c r="B19" s="147"/>
      <c r="C19" s="147"/>
      <c r="D19" s="147"/>
      <c r="E19" s="11"/>
      <c r="F19" s="621" t="s">
        <v>72</v>
      </c>
      <c r="G19" s="622"/>
      <c r="H19" s="622"/>
      <c r="I19" s="164">
        <v>16</v>
      </c>
      <c r="J19" s="618" t="s">
        <v>88</v>
      </c>
      <c r="K19" s="618" t="s">
        <v>88</v>
      </c>
      <c r="L19" s="618" t="s">
        <v>88</v>
      </c>
      <c r="M19" s="618" t="s">
        <v>88</v>
      </c>
      <c r="N19" s="614">
        <v>96.25</v>
      </c>
      <c r="O19" s="615">
        <v>96.25</v>
      </c>
      <c r="P19" s="1"/>
      <c r="Q19" s="147"/>
      <c r="R19" s="147"/>
      <c r="S19" s="147"/>
      <c r="T19" s="147"/>
      <c r="U19" s="147"/>
      <c r="V19" s="147"/>
      <c r="W19" s="147"/>
    </row>
    <row r="20" spans="1:23" ht="18.600000000000001">
      <c r="A20" s="147"/>
      <c r="B20" s="147"/>
      <c r="C20" s="147"/>
      <c r="D20" s="147"/>
      <c r="E20" s="11"/>
      <c r="F20" s="621" t="s">
        <v>73</v>
      </c>
      <c r="G20" s="622"/>
      <c r="H20" s="622"/>
      <c r="I20" s="164">
        <v>17</v>
      </c>
      <c r="J20" s="623" t="s">
        <v>46</v>
      </c>
      <c r="K20" s="623" t="s">
        <v>46</v>
      </c>
      <c r="L20" s="623" t="s">
        <v>46</v>
      </c>
      <c r="M20" s="623" t="s">
        <v>46</v>
      </c>
      <c r="N20" s="614">
        <v>96.13666666666667</v>
      </c>
      <c r="O20" s="615">
        <v>96.13666666666667</v>
      </c>
      <c r="P20" s="1"/>
      <c r="Q20" s="147"/>
      <c r="R20" s="147"/>
      <c r="S20" s="147"/>
      <c r="T20" s="147"/>
      <c r="U20" s="147"/>
      <c r="V20" s="147"/>
      <c r="W20" s="147"/>
    </row>
    <row r="21" spans="1:23" ht="19.2" thickBot="1">
      <c r="A21" s="147"/>
      <c r="B21" s="147"/>
      <c r="C21" s="147"/>
      <c r="D21" s="147"/>
      <c r="E21" s="11"/>
      <c r="F21" s="54"/>
      <c r="G21" s="612"/>
      <c r="H21" s="612"/>
      <c r="I21" s="369">
        <v>18</v>
      </c>
      <c r="J21" s="613" t="s">
        <v>58</v>
      </c>
      <c r="K21" s="613" t="s">
        <v>58</v>
      </c>
      <c r="L21" s="613" t="s">
        <v>58</v>
      </c>
      <c r="M21" s="613" t="s">
        <v>58</v>
      </c>
      <c r="N21" s="607">
        <v>0</v>
      </c>
      <c r="O21" s="608" t="e">
        <v>#DIV/0!</v>
      </c>
      <c r="P21" s="1"/>
      <c r="Q21" s="147"/>
      <c r="R21" s="147"/>
      <c r="S21" s="147"/>
      <c r="T21" s="147"/>
      <c r="U21" s="147"/>
      <c r="V21" s="147"/>
      <c r="W21" s="147"/>
    </row>
    <row r="22" spans="1:23" ht="18.600000000000001">
      <c r="A22" s="147"/>
      <c r="B22" s="147"/>
      <c r="C22" s="147"/>
      <c r="D22" s="147"/>
      <c r="E22" s="11"/>
      <c r="F22" s="26"/>
      <c r="G22" s="609"/>
      <c r="H22" s="609"/>
      <c r="I22" s="6"/>
      <c r="J22" s="6"/>
      <c r="K22" s="610"/>
      <c r="L22" s="610"/>
      <c r="M22" s="6"/>
      <c r="N22" s="611"/>
      <c r="O22" s="611"/>
      <c r="P22" s="1"/>
      <c r="Q22" s="147"/>
      <c r="R22" s="147"/>
      <c r="S22" s="147"/>
      <c r="T22" s="147"/>
      <c r="U22" s="147"/>
      <c r="V22" s="147"/>
      <c r="W22" s="147"/>
    </row>
    <row r="23" spans="1:23" ht="18.600000000000001">
      <c r="A23" s="147"/>
      <c r="B23" s="147"/>
      <c r="C23" s="147"/>
      <c r="D23" s="147"/>
      <c r="E23" s="152"/>
      <c r="F23" s="86"/>
      <c r="G23" s="606"/>
      <c r="H23" s="606"/>
      <c r="I23" s="119"/>
      <c r="J23" s="119"/>
      <c r="K23" s="412"/>
      <c r="L23" s="412"/>
      <c r="M23" s="119"/>
      <c r="N23" s="411"/>
      <c r="O23" s="411"/>
      <c r="P23" s="147"/>
      <c r="Q23" s="147"/>
      <c r="R23" s="147"/>
      <c r="S23" s="147"/>
      <c r="T23" s="147"/>
      <c r="U23" s="147"/>
      <c r="V23" s="147"/>
      <c r="W23" s="147"/>
    </row>
    <row r="24" spans="1:23" ht="18.600000000000001">
      <c r="A24" s="147"/>
      <c r="B24" s="147"/>
      <c r="C24" s="147"/>
      <c r="D24" s="147"/>
      <c r="E24" s="152"/>
      <c r="F24" s="75"/>
      <c r="G24" s="74"/>
      <c r="H24" s="119"/>
      <c r="I24" s="119"/>
      <c r="J24" s="119"/>
      <c r="K24" s="152"/>
      <c r="L24" s="119"/>
      <c r="M24" s="119"/>
      <c r="N24" s="164"/>
      <c r="O24" s="74"/>
      <c r="P24" s="147"/>
      <c r="Q24" s="147"/>
      <c r="R24" s="147"/>
      <c r="S24" s="147"/>
      <c r="T24" s="147"/>
      <c r="U24" s="147"/>
      <c r="V24" s="147"/>
      <c r="W24" s="147"/>
    </row>
    <row r="25" spans="1:23" ht="18.600000000000001">
      <c r="A25" s="147"/>
      <c r="B25" s="147"/>
      <c r="C25" s="147"/>
      <c r="D25" s="147"/>
      <c r="E25" s="149"/>
      <c r="F25" s="165"/>
      <c r="G25" s="603"/>
      <c r="H25" s="603"/>
      <c r="I25" s="119"/>
      <c r="J25" s="604"/>
      <c r="K25" s="604"/>
      <c r="L25" s="604"/>
      <c r="M25" s="604"/>
      <c r="N25" s="605"/>
      <c r="O25" s="605"/>
      <c r="P25" s="147"/>
      <c r="Q25" s="147"/>
      <c r="R25" s="147"/>
      <c r="S25" s="147"/>
      <c r="T25" s="147"/>
      <c r="U25" s="147"/>
      <c r="V25" s="147"/>
      <c r="W25" s="147"/>
    </row>
    <row r="26" spans="1:23" ht="18.600000000000001">
      <c r="A26" s="147"/>
      <c r="B26" s="147"/>
      <c r="C26" s="147"/>
      <c r="D26" s="147"/>
      <c r="E26" s="152"/>
      <c r="F26" s="86"/>
      <c r="G26" s="409"/>
      <c r="H26" s="409"/>
      <c r="I26" s="119"/>
      <c r="J26" s="119"/>
      <c r="K26" s="412"/>
      <c r="L26" s="412"/>
      <c r="M26" s="119"/>
      <c r="N26" s="411"/>
      <c r="O26" s="411"/>
      <c r="P26" s="147"/>
      <c r="Q26" s="147"/>
      <c r="R26" s="147"/>
      <c r="S26" s="147"/>
      <c r="T26" s="147"/>
      <c r="U26" s="147"/>
      <c r="V26" s="147"/>
      <c r="W26" s="147"/>
    </row>
    <row r="27" spans="1:23" ht="18.600000000000001">
      <c r="A27" s="147"/>
      <c r="B27" s="147"/>
      <c r="C27" s="147"/>
      <c r="D27" s="147"/>
      <c r="E27" s="152"/>
      <c r="F27" s="86"/>
      <c r="G27" s="409"/>
      <c r="H27" s="409"/>
      <c r="I27" s="119"/>
      <c r="J27" s="119"/>
      <c r="K27" s="412"/>
      <c r="L27" s="412"/>
      <c r="M27" s="119"/>
      <c r="N27" s="411"/>
      <c r="O27" s="411"/>
      <c r="P27" s="147"/>
      <c r="Q27" s="147"/>
      <c r="R27" s="147"/>
      <c r="S27" s="147"/>
      <c r="T27" s="147"/>
      <c r="U27" s="147"/>
      <c r="V27" s="147"/>
      <c r="W27" s="147"/>
    </row>
    <row r="28" spans="1:23" ht="18.600000000000001">
      <c r="A28" s="147"/>
      <c r="B28" s="147"/>
      <c r="C28" s="147"/>
      <c r="D28" s="147"/>
      <c r="E28" s="152"/>
      <c r="F28" s="86"/>
      <c r="G28" s="409"/>
      <c r="H28" s="409"/>
      <c r="I28" s="119"/>
      <c r="J28" s="119"/>
      <c r="K28" s="412"/>
      <c r="L28" s="412"/>
      <c r="M28" s="119"/>
      <c r="N28" s="411"/>
      <c r="O28" s="411"/>
      <c r="P28" s="147"/>
      <c r="Q28" s="147"/>
      <c r="R28" s="147"/>
      <c r="S28" s="147"/>
      <c r="T28" s="147"/>
      <c r="U28" s="147"/>
      <c r="V28" s="147"/>
      <c r="W28" s="147"/>
    </row>
    <row r="29" spans="1:23" ht="18.600000000000001">
      <c r="A29" s="147"/>
      <c r="B29" s="147"/>
      <c r="C29" s="147"/>
      <c r="D29" s="147"/>
      <c r="E29" s="152"/>
      <c r="F29" s="86"/>
      <c r="G29" s="409"/>
      <c r="H29" s="409"/>
      <c r="I29" s="119"/>
      <c r="J29" s="119"/>
      <c r="K29" s="412"/>
      <c r="L29" s="412"/>
      <c r="M29" s="119"/>
      <c r="N29" s="411"/>
      <c r="O29" s="411"/>
      <c r="P29" s="147"/>
      <c r="Q29" s="147"/>
      <c r="R29" s="147"/>
      <c r="S29" s="147"/>
      <c r="T29" s="147"/>
      <c r="U29" s="147"/>
      <c r="V29" s="147"/>
      <c r="W29" s="147"/>
    </row>
    <row r="30" spans="1:23" ht="18.600000000000001">
      <c r="A30" s="147"/>
      <c r="B30" s="147"/>
      <c r="C30" s="147"/>
      <c r="D30" s="147"/>
      <c r="E30" s="152"/>
      <c r="F30" s="86"/>
      <c r="G30" s="409"/>
      <c r="H30" s="409"/>
      <c r="I30" s="119"/>
      <c r="J30" s="119"/>
      <c r="K30" s="602"/>
      <c r="L30" s="602"/>
      <c r="M30" s="119"/>
      <c r="N30" s="411"/>
      <c r="O30" s="411"/>
      <c r="P30" s="147"/>
      <c r="Q30" s="147"/>
      <c r="R30" s="147"/>
      <c r="S30" s="147"/>
      <c r="T30" s="147"/>
      <c r="U30" s="147"/>
      <c r="V30" s="147"/>
      <c r="W30" s="147"/>
    </row>
    <row r="31" spans="1:23" ht="18.600000000000001">
      <c r="A31" s="147"/>
      <c r="B31" s="147"/>
      <c r="C31" s="147"/>
      <c r="D31" s="147"/>
      <c r="E31" s="152"/>
      <c r="F31" s="86"/>
      <c r="G31" s="409"/>
      <c r="H31" s="409"/>
      <c r="I31" s="119"/>
      <c r="J31" s="119"/>
      <c r="K31" s="602"/>
      <c r="L31" s="602"/>
      <c r="M31" s="119"/>
      <c r="N31" s="411"/>
      <c r="O31" s="411"/>
      <c r="P31" s="147"/>
      <c r="Q31" s="147"/>
      <c r="R31" s="147"/>
      <c r="S31" s="147"/>
      <c r="T31" s="147"/>
      <c r="U31" s="147"/>
      <c r="V31" s="147"/>
      <c r="W31" s="147"/>
    </row>
    <row r="32" spans="1:23" ht="18.600000000000001">
      <c r="A32" s="147"/>
      <c r="B32" s="147"/>
      <c r="C32" s="147"/>
      <c r="D32" s="147"/>
      <c r="E32" s="152"/>
      <c r="F32" s="86"/>
      <c r="G32" s="409"/>
      <c r="H32" s="409"/>
      <c r="I32" s="119"/>
      <c r="J32" s="119"/>
      <c r="K32" s="602"/>
      <c r="L32" s="602"/>
      <c r="M32" s="119"/>
      <c r="N32" s="411"/>
      <c r="O32" s="411"/>
      <c r="P32" s="147"/>
      <c r="Q32" s="147"/>
      <c r="R32" s="147"/>
      <c r="S32" s="147"/>
      <c r="T32" s="147"/>
      <c r="U32" s="147"/>
      <c r="V32" s="147"/>
      <c r="W32" s="147"/>
    </row>
    <row r="33" spans="1:23" ht="18.600000000000001">
      <c r="A33" s="147"/>
      <c r="B33" s="147"/>
      <c r="C33" s="147"/>
      <c r="D33" s="147"/>
      <c r="E33" s="152"/>
      <c r="F33" s="86"/>
      <c r="G33" s="410"/>
      <c r="H33" s="410"/>
      <c r="I33" s="149"/>
      <c r="J33" s="149"/>
      <c r="K33" s="602"/>
      <c r="L33" s="602"/>
      <c r="M33" s="149"/>
      <c r="N33" s="411"/>
      <c r="O33" s="411"/>
      <c r="P33" s="147"/>
      <c r="Q33" s="147"/>
      <c r="R33" s="147"/>
      <c r="S33" s="147"/>
      <c r="T33" s="147"/>
      <c r="U33" s="147"/>
      <c r="V33" s="147"/>
      <c r="W33" s="147"/>
    </row>
    <row r="34" spans="1:23">
      <c r="A34" s="147"/>
      <c r="B34" s="147"/>
      <c r="C34" s="147"/>
      <c r="D34" s="147"/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</row>
    <row r="35" spans="1:23">
      <c r="A35" s="147"/>
      <c r="B35" s="147"/>
      <c r="C35" s="147"/>
      <c r="D35" s="147"/>
      <c r="E35" s="147"/>
      <c r="F35" s="147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</row>
    <row r="36" spans="1:23">
      <c r="A36" s="147"/>
      <c r="B36" s="147"/>
      <c r="C36" s="147"/>
      <c r="D36" s="147"/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</row>
    <row r="37" spans="1:23">
      <c r="A37" s="147"/>
      <c r="B37" s="147"/>
      <c r="C37" s="147"/>
      <c r="D37" s="147"/>
      <c r="E37" s="147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</row>
    <row r="38" spans="1:23">
      <c r="A38" s="147"/>
      <c r="B38" s="147"/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147"/>
      <c r="Q38" s="147"/>
      <c r="R38" s="147"/>
      <c r="S38" s="147"/>
      <c r="T38" s="147"/>
      <c r="U38" s="147"/>
      <c r="V38" s="147"/>
      <c r="W38" s="147"/>
    </row>
    <row r="39" spans="1:23">
      <c r="A39" s="147"/>
      <c r="B39" s="147"/>
      <c r="C39" s="147"/>
      <c r="D39" s="147"/>
      <c r="E39" s="147"/>
      <c r="F39" s="147"/>
      <c r="G39" s="147"/>
      <c r="H39" s="147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/>
      <c r="V39" s="147"/>
      <c r="W39" s="147"/>
    </row>
    <row r="40" spans="1:23">
      <c r="A40" s="147"/>
      <c r="B40" s="147"/>
      <c r="C40" s="147"/>
      <c r="D40" s="147"/>
      <c r="E40" s="147"/>
      <c r="F40" s="147"/>
      <c r="G40" s="147"/>
      <c r="H40" s="147"/>
      <c r="I40" s="147"/>
      <c r="J40" s="147"/>
      <c r="K40" s="147"/>
      <c r="L40" s="147"/>
      <c r="M40" s="147"/>
      <c r="N40" s="147"/>
      <c r="O40" s="147"/>
      <c r="P40" s="147"/>
      <c r="Q40" s="147"/>
      <c r="R40" s="147"/>
      <c r="S40" s="147"/>
      <c r="T40" s="147"/>
      <c r="U40" s="147"/>
      <c r="V40" s="147"/>
      <c r="W40" s="147"/>
    </row>
    <row r="41" spans="1:23">
      <c r="A41" s="147"/>
      <c r="B41" s="147"/>
      <c r="C41" s="147"/>
      <c r="D41" s="147"/>
      <c r="E41" s="147"/>
      <c r="F41" s="147"/>
      <c r="G41" s="147"/>
      <c r="H41" s="147"/>
      <c r="I41" s="147"/>
      <c r="J41" s="147"/>
      <c r="K41" s="147"/>
      <c r="L41" s="147"/>
      <c r="M41" s="147"/>
      <c r="N41" s="147"/>
      <c r="O41" s="147"/>
      <c r="P41" s="147"/>
      <c r="Q41" s="147"/>
      <c r="R41" s="147"/>
      <c r="S41" s="147"/>
      <c r="T41" s="147"/>
      <c r="U41" s="147"/>
      <c r="V41" s="147"/>
      <c r="W41" s="147"/>
    </row>
    <row r="42" spans="1:23">
      <c r="A42" s="147"/>
      <c r="B42" s="147"/>
      <c r="C42" s="147"/>
      <c r="D42" s="147"/>
      <c r="E42" s="147"/>
      <c r="F42" s="147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47"/>
      <c r="V42" s="147"/>
      <c r="W42" s="147"/>
    </row>
    <row r="43" spans="1:23">
      <c r="A43" s="147"/>
      <c r="B43" s="147"/>
      <c r="C43" s="147"/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/>
    </row>
  </sheetData>
  <mergeCells count="90">
    <mergeCell ref="G5:H5"/>
    <mergeCell ref="N5:O5"/>
    <mergeCell ref="G6:H6"/>
    <mergeCell ref="N6:O6"/>
    <mergeCell ref="J5:M5"/>
    <mergeCell ref="J6:M6"/>
    <mergeCell ref="N7:O7"/>
    <mergeCell ref="G8:H8"/>
    <mergeCell ref="N8:O8"/>
    <mergeCell ref="J7:M7"/>
    <mergeCell ref="J8:M8"/>
    <mergeCell ref="G7:H7"/>
    <mergeCell ref="G3:H3"/>
    <mergeCell ref="J3:M3"/>
    <mergeCell ref="N3:O3"/>
    <mergeCell ref="G4:H4"/>
    <mergeCell ref="N4:O4"/>
    <mergeCell ref="J4:M4"/>
    <mergeCell ref="N9:O9"/>
    <mergeCell ref="G10:H10"/>
    <mergeCell ref="N10:O10"/>
    <mergeCell ref="J9:M9"/>
    <mergeCell ref="J10:M10"/>
    <mergeCell ref="G9:H9"/>
    <mergeCell ref="N11:O11"/>
    <mergeCell ref="G12:H12"/>
    <mergeCell ref="N12:O12"/>
    <mergeCell ref="J11:M11"/>
    <mergeCell ref="J12:M12"/>
    <mergeCell ref="G11:H11"/>
    <mergeCell ref="N13:O13"/>
    <mergeCell ref="G14:H14"/>
    <mergeCell ref="J14:M14"/>
    <mergeCell ref="N14:O14"/>
    <mergeCell ref="J13:M13"/>
    <mergeCell ref="G13:H13"/>
    <mergeCell ref="N15:O15"/>
    <mergeCell ref="G16:H16"/>
    <mergeCell ref="N16:O16"/>
    <mergeCell ref="J15:M15"/>
    <mergeCell ref="J16:M16"/>
    <mergeCell ref="G15:H15"/>
    <mergeCell ref="N19:O19"/>
    <mergeCell ref="N20:O20"/>
    <mergeCell ref="G17:H17"/>
    <mergeCell ref="N17:O17"/>
    <mergeCell ref="N18:O18"/>
    <mergeCell ref="J17:M17"/>
    <mergeCell ref="J18:M18"/>
    <mergeCell ref="F18:H18"/>
    <mergeCell ref="F19:H19"/>
    <mergeCell ref="F20:H20"/>
    <mergeCell ref="J19:M19"/>
    <mergeCell ref="J20:M20"/>
    <mergeCell ref="N21:O21"/>
    <mergeCell ref="G22:H22"/>
    <mergeCell ref="K22:L22"/>
    <mergeCell ref="N22:O22"/>
    <mergeCell ref="G21:H21"/>
    <mergeCell ref="J21:M21"/>
    <mergeCell ref="K23:L23"/>
    <mergeCell ref="N23:O23"/>
    <mergeCell ref="G25:H25"/>
    <mergeCell ref="J25:M25"/>
    <mergeCell ref="N25:O25"/>
    <mergeCell ref="G23:H23"/>
    <mergeCell ref="K26:L26"/>
    <mergeCell ref="N26:O26"/>
    <mergeCell ref="G27:H27"/>
    <mergeCell ref="K27:L27"/>
    <mergeCell ref="N27:O27"/>
    <mergeCell ref="G26:H26"/>
    <mergeCell ref="K28:L28"/>
    <mergeCell ref="N28:O28"/>
    <mergeCell ref="G29:H29"/>
    <mergeCell ref="K29:L29"/>
    <mergeCell ref="N29:O29"/>
    <mergeCell ref="G28:H28"/>
    <mergeCell ref="K30:L30"/>
    <mergeCell ref="N30:O30"/>
    <mergeCell ref="G31:H31"/>
    <mergeCell ref="K31:L31"/>
    <mergeCell ref="N31:O31"/>
    <mergeCell ref="G30:H30"/>
    <mergeCell ref="K32:L32"/>
    <mergeCell ref="N32:O32"/>
    <mergeCell ref="G33:H33"/>
    <mergeCell ref="K33:L33"/>
    <mergeCell ref="N33:O33"/>
    <mergeCell ref="G32:H3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45FFA8-9AEC-427E-A53C-CD88D0B11405}">
  <dimension ref="A1:AF92"/>
  <sheetViews>
    <sheetView workbookViewId="0">
      <selection activeCell="K43" sqref="K43"/>
    </sheetView>
  </sheetViews>
  <sheetFormatPr defaultRowHeight="14.4"/>
  <cols>
    <col min="1" max="1" width="7.5546875" customWidth="1"/>
    <col min="2" max="2" width="4.109375" customWidth="1"/>
    <col min="4" max="4" width="19.6640625" customWidth="1"/>
    <col min="5" max="21" width="7.77734375" customWidth="1"/>
    <col min="22" max="22" width="9.88671875" customWidth="1"/>
    <col min="23" max="23" width="0.6640625" customWidth="1"/>
    <col min="24" max="24" width="15.33203125" customWidth="1"/>
    <col min="25" max="25" width="6" customWidth="1"/>
  </cols>
  <sheetData>
    <row r="1" spans="1:32" ht="21.6" thickBot="1">
      <c r="A1" s="147"/>
      <c r="B1" s="10"/>
      <c r="C1" s="10"/>
      <c r="D1" s="10"/>
      <c r="E1" s="10"/>
      <c r="F1" s="10"/>
      <c r="G1" s="663" t="s">
        <v>1</v>
      </c>
      <c r="H1" s="663"/>
      <c r="I1" s="10"/>
      <c r="J1" s="10"/>
      <c r="K1" s="10"/>
      <c r="L1" s="10"/>
      <c r="M1" s="12"/>
      <c r="N1" s="13"/>
      <c r="O1" s="14"/>
      <c r="P1" s="13"/>
      <c r="Q1" s="13"/>
      <c r="R1" s="10"/>
      <c r="S1" s="10"/>
      <c r="T1" s="10"/>
      <c r="U1" s="666" t="s">
        <v>14</v>
      </c>
      <c r="V1" s="667"/>
      <c r="W1" s="668"/>
      <c r="X1" s="103" t="s">
        <v>15</v>
      </c>
      <c r="Y1" s="15"/>
      <c r="Z1" s="169"/>
      <c r="AA1" s="170"/>
      <c r="AB1" s="147"/>
      <c r="AC1" s="147"/>
      <c r="AD1" s="147"/>
      <c r="AE1" s="147"/>
      <c r="AF1" s="147"/>
    </row>
    <row r="2" spans="1:32" ht="19.2" thickBot="1">
      <c r="A2" s="147"/>
      <c r="B2" s="102"/>
      <c r="C2" s="315" t="s">
        <v>59</v>
      </c>
      <c r="D2" s="104"/>
      <c r="E2" s="107">
        <v>44805</v>
      </c>
      <c r="F2" s="107">
        <v>44819</v>
      </c>
      <c r="G2" s="107">
        <v>44833</v>
      </c>
      <c r="H2" s="107">
        <v>44847</v>
      </c>
      <c r="I2" s="107">
        <v>44861</v>
      </c>
      <c r="J2" s="107">
        <v>44875</v>
      </c>
      <c r="K2" s="108">
        <v>44889</v>
      </c>
      <c r="L2" s="109">
        <v>44903</v>
      </c>
      <c r="M2" s="109">
        <v>44931</v>
      </c>
      <c r="N2" s="109">
        <v>44945</v>
      </c>
      <c r="O2" s="109">
        <v>44959</v>
      </c>
      <c r="P2" s="109">
        <v>44972</v>
      </c>
      <c r="Q2" s="109">
        <v>44987</v>
      </c>
      <c r="R2" s="107">
        <v>45001</v>
      </c>
      <c r="S2" s="107">
        <v>45015</v>
      </c>
      <c r="T2" s="110">
        <v>45029</v>
      </c>
      <c r="U2" s="110"/>
      <c r="V2" s="105"/>
      <c r="W2" s="105"/>
      <c r="X2" s="106"/>
      <c r="Y2" s="16"/>
      <c r="Z2" s="171"/>
      <c r="AA2" s="172"/>
      <c r="AB2" s="173"/>
      <c r="AC2" s="147"/>
      <c r="AD2" s="147"/>
      <c r="AE2" s="147"/>
      <c r="AF2" s="147"/>
    </row>
    <row r="3" spans="1:32" ht="19.2" thickBot="1">
      <c r="A3" s="147"/>
      <c r="B3" s="290">
        <v>1</v>
      </c>
      <c r="C3" s="249" t="s">
        <v>25</v>
      </c>
      <c r="D3" s="250"/>
      <c r="E3" s="259">
        <v>2844</v>
      </c>
      <c r="F3" s="260">
        <v>2835</v>
      </c>
      <c r="G3" s="260">
        <v>0</v>
      </c>
      <c r="H3" s="260">
        <v>2796</v>
      </c>
      <c r="I3" s="260">
        <v>1372</v>
      </c>
      <c r="J3" s="260">
        <v>2840</v>
      </c>
      <c r="K3" s="261">
        <v>2819</v>
      </c>
      <c r="L3" s="261">
        <v>2843</v>
      </c>
      <c r="M3" s="261">
        <v>2854</v>
      </c>
      <c r="N3" s="261">
        <v>2859</v>
      </c>
      <c r="O3" s="376">
        <v>2791</v>
      </c>
      <c r="P3" s="381">
        <v>2801</v>
      </c>
      <c r="Q3" s="381">
        <v>2784</v>
      </c>
      <c r="R3" s="381">
        <v>0</v>
      </c>
      <c r="S3" s="394">
        <v>2861</v>
      </c>
      <c r="T3" s="394">
        <v>2855</v>
      </c>
      <c r="U3" s="381"/>
      <c r="V3" s="262">
        <f t="shared" ref="V3:V12" si="0">SUM(E3:U3)</f>
        <v>38154</v>
      </c>
      <c r="W3" s="122"/>
      <c r="X3" s="125">
        <f>SUM(E3:U3)/270</f>
        <v>141.3111111111111</v>
      </c>
      <c r="Y3" s="18"/>
      <c r="Z3" s="174"/>
      <c r="AA3" s="175"/>
      <c r="AB3" s="174"/>
      <c r="AC3" s="147"/>
      <c r="AD3" s="147"/>
      <c r="AE3" s="147"/>
      <c r="AF3" s="147"/>
    </row>
    <row r="4" spans="1:32" ht="19.2" thickBot="1">
      <c r="A4" s="147"/>
      <c r="B4" s="290">
        <v>2</v>
      </c>
      <c r="C4" s="251" t="s">
        <v>57</v>
      </c>
      <c r="D4" s="252"/>
      <c r="E4" s="263">
        <v>2738</v>
      </c>
      <c r="F4" s="264">
        <v>2794</v>
      </c>
      <c r="G4" s="264">
        <v>2810</v>
      </c>
      <c r="H4" s="264">
        <v>2777</v>
      </c>
      <c r="I4" s="264">
        <v>1401</v>
      </c>
      <c r="J4" s="264">
        <v>2797</v>
      </c>
      <c r="K4" s="265">
        <v>0</v>
      </c>
      <c r="L4" s="265">
        <v>0</v>
      </c>
      <c r="M4" s="265">
        <v>2759</v>
      </c>
      <c r="N4" s="265">
        <v>2803</v>
      </c>
      <c r="O4" s="375">
        <v>2743</v>
      </c>
      <c r="P4" s="382">
        <v>2825</v>
      </c>
      <c r="Q4" s="382">
        <v>2757</v>
      </c>
      <c r="R4" s="382">
        <v>2793</v>
      </c>
      <c r="S4" s="395">
        <v>2772</v>
      </c>
      <c r="T4" s="395">
        <v>0</v>
      </c>
      <c r="U4" s="382"/>
      <c r="V4" s="262">
        <f t="shared" si="0"/>
        <v>34769</v>
      </c>
      <c r="W4" s="123"/>
      <c r="X4" s="125">
        <f>SUM(E4:U4)/250</f>
        <v>139.07599999999999</v>
      </c>
      <c r="Y4" s="18"/>
      <c r="Z4" s="174"/>
      <c r="AA4" s="175"/>
      <c r="AB4" s="174"/>
      <c r="AC4" s="147"/>
      <c r="AD4" s="147"/>
      <c r="AE4" s="147"/>
      <c r="AF4" s="147"/>
    </row>
    <row r="5" spans="1:32" ht="19.2" thickBot="1">
      <c r="A5" s="147"/>
      <c r="B5" s="290">
        <v>3</v>
      </c>
      <c r="C5" s="251" t="s">
        <v>30</v>
      </c>
      <c r="D5" s="252"/>
      <c r="E5" s="263">
        <v>2756</v>
      </c>
      <c r="F5" s="264">
        <v>2708</v>
      </c>
      <c r="G5" s="264">
        <v>2759</v>
      </c>
      <c r="H5" s="264">
        <v>0</v>
      </c>
      <c r="I5" s="264">
        <v>1381</v>
      </c>
      <c r="J5" s="264">
        <v>0</v>
      </c>
      <c r="K5" s="265">
        <v>0</v>
      </c>
      <c r="L5" s="265">
        <v>0</v>
      </c>
      <c r="M5" s="265">
        <v>0</v>
      </c>
      <c r="N5" s="265">
        <v>2784</v>
      </c>
      <c r="O5" s="375">
        <v>0</v>
      </c>
      <c r="P5" s="382">
        <v>2808</v>
      </c>
      <c r="Q5" s="382">
        <v>2821</v>
      </c>
      <c r="R5" s="382">
        <v>2765</v>
      </c>
      <c r="S5" s="395">
        <v>2784</v>
      </c>
      <c r="T5" s="395">
        <v>2817</v>
      </c>
      <c r="U5" s="382"/>
      <c r="V5" s="262">
        <f t="shared" si="0"/>
        <v>26383</v>
      </c>
      <c r="W5" s="123"/>
      <c r="X5" s="125">
        <f>SUM(E5:U5)/190</f>
        <v>138.8578947368421</v>
      </c>
      <c r="Y5" s="18"/>
      <c r="Z5" s="174"/>
      <c r="AA5" s="175"/>
      <c r="AB5" s="174"/>
      <c r="AC5" s="147"/>
      <c r="AD5" s="147"/>
      <c r="AE5" s="147"/>
      <c r="AF5" s="147"/>
    </row>
    <row r="6" spans="1:32" ht="19.2" thickBot="1">
      <c r="A6" s="147"/>
      <c r="B6" s="290">
        <v>4</v>
      </c>
      <c r="C6" s="251" t="s">
        <v>56</v>
      </c>
      <c r="D6" s="252"/>
      <c r="E6" s="263">
        <v>2807</v>
      </c>
      <c r="F6" s="264">
        <v>2752</v>
      </c>
      <c r="G6" s="264">
        <v>2715</v>
      </c>
      <c r="H6" s="264">
        <v>2711</v>
      </c>
      <c r="I6" s="264">
        <v>1434</v>
      </c>
      <c r="J6" s="264">
        <v>0</v>
      </c>
      <c r="K6" s="265">
        <v>2786</v>
      </c>
      <c r="L6" s="265">
        <v>2770</v>
      </c>
      <c r="M6" s="265">
        <v>2709</v>
      </c>
      <c r="N6" s="265">
        <v>0</v>
      </c>
      <c r="O6" s="375">
        <v>2729</v>
      </c>
      <c r="P6" s="382">
        <v>2820</v>
      </c>
      <c r="Q6" s="382">
        <v>0</v>
      </c>
      <c r="R6" s="382">
        <v>2683</v>
      </c>
      <c r="S6" s="395">
        <v>2736</v>
      </c>
      <c r="T6" s="395">
        <v>2711</v>
      </c>
      <c r="U6" s="382"/>
      <c r="V6" s="262">
        <f t="shared" si="0"/>
        <v>34363</v>
      </c>
      <c r="W6" s="123"/>
      <c r="X6" s="125">
        <f>SUM(E6:U6)/250</f>
        <v>137.452</v>
      </c>
      <c r="Y6" s="18"/>
      <c r="Z6" s="175"/>
      <c r="AA6" s="175"/>
      <c r="AB6" s="174"/>
      <c r="AC6" s="147"/>
      <c r="AD6" s="147"/>
      <c r="AE6" s="147"/>
      <c r="AF6" s="147"/>
    </row>
    <row r="7" spans="1:32" ht="19.2" thickBot="1">
      <c r="A7" s="147"/>
      <c r="B7" s="290">
        <v>5</v>
      </c>
      <c r="C7" s="251" t="s">
        <v>29</v>
      </c>
      <c r="D7" s="252"/>
      <c r="E7" s="263">
        <v>2736</v>
      </c>
      <c r="F7" s="264">
        <v>2769</v>
      </c>
      <c r="G7" s="264">
        <v>2736</v>
      </c>
      <c r="H7" s="264">
        <v>0</v>
      </c>
      <c r="I7" s="264">
        <v>1293</v>
      </c>
      <c r="J7" s="264">
        <v>2752</v>
      </c>
      <c r="K7" s="265">
        <v>2715</v>
      </c>
      <c r="L7" s="265">
        <v>0</v>
      </c>
      <c r="M7" s="265">
        <v>2766</v>
      </c>
      <c r="N7" s="265">
        <v>2787</v>
      </c>
      <c r="O7" s="375">
        <v>2766</v>
      </c>
      <c r="P7" s="382">
        <v>2699</v>
      </c>
      <c r="Q7" s="382">
        <v>2665</v>
      </c>
      <c r="R7" s="382">
        <v>2699</v>
      </c>
      <c r="S7" s="395">
        <v>0</v>
      </c>
      <c r="T7" s="395">
        <v>2783</v>
      </c>
      <c r="U7" s="382"/>
      <c r="V7" s="262">
        <f t="shared" si="0"/>
        <v>34166</v>
      </c>
      <c r="W7" s="123"/>
      <c r="X7" s="125">
        <f>SUM(E7:U7)/250</f>
        <v>136.66399999999999</v>
      </c>
      <c r="Y7" s="18"/>
      <c r="Z7" s="175"/>
      <c r="AA7" s="175"/>
      <c r="AB7" s="174"/>
      <c r="AC7" s="147"/>
      <c r="AD7" s="147"/>
      <c r="AE7" s="147"/>
      <c r="AF7" s="147"/>
    </row>
    <row r="8" spans="1:32" ht="19.2" thickBot="1">
      <c r="A8" s="147"/>
      <c r="B8" s="290">
        <v>6</v>
      </c>
      <c r="C8" s="251" t="s">
        <v>61</v>
      </c>
      <c r="D8" s="253"/>
      <c r="E8" s="330">
        <v>2688</v>
      </c>
      <c r="F8" s="331">
        <v>2716</v>
      </c>
      <c r="G8" s="270">
        <v>2641</v>
      </c>
      <c r="H8" s="271">
        <v>2772</v>
      </c>
      <c r="I8" s="271">
        <v>1370</v>
      </c>
      <c r="J8" s="271">
        <v>2738</v>
      </c>
      <c r="K8" s="271">
        <v>2745</v>
      </c>
      <c r="L8" s="271">
        <v>2687</v>
      </c>
      <c r="M8" s="272">
        <v>2782</v>
      </c>
      <c r="N8" s="272">
        <v>2748</v>
      </c>
      <c r="O8" s="272">
        <v>2655</v>
      </c>
      <c r="P8" s="272">
        <v>2752</v>
      </c>
      <c r="Q8" s="280">
        <v>2741</v>
      </c>
      <c r="R8" s="385">
        <v>2718</v>
      </c>
      <c r="S8" s="396">
        <v>2697</v>
      </c>
      <c r="T8" s="396">
        <v>2753</v>
      </c>
      <c r="U8" s="385"/>
      <c r="V8" s="262">
        <f t="shared" si="0"/>
        <v>42203</v>
      </c>
      <c r="W8" s="124"/>
      <c r="X8" s="125">
        <f>SUM(E8:U8)/310</f>
        <v>136.13870967741934</v>
      </c>
      <c r="Y8" s="18"/>
      <c r="Z8" s="175"/>
      <c r="AA8" s="175"/>
      <c r="AB8" s="174"/>
      <c r="AC8" s="147"/>
      <c r="AD8" s="147"/>
      <c r="AE8" s="147"/>
      <c r="AF8" s="147"/>
    </row>
    <row r="9" spans="1:32" ht="19.2" thickBot="1">
      <c r="A9" s="147"/>
      <c r="B9" s="290">
        <v>7</v>
      </c>
      <c r="C9" s="251" t="s">
        <v>26</v>
      </c>
      <c r="D9" s="252"/>
      <c r="E9" s="323">
        <v>2741</v>
      </c>
      <c r="F9" s="324">
        <v>2693</v>
      </c>
      <c r="G9" s="324">
        <v>2746</v>
      </c>
      <c r="H9" s="324">
        <v>2690</v>
      </c>
      <c r="I9" s="324">
        <v>1358</v>
      </c>
      <c r="J9" s="324">
        <v>2664</v>
      </c>
      <c r="K9" s="325">
        <v>2694</v>
      </c>
      <c r="L9" s="325">
        <v>2745</v>
      </c>
      <c r="M9" s="325">
        <v>2719</v>
      </c>
      <c r="N9" s="325">
        <v>2648</v>
      </c>
      <c r="O9" s="377">
        <v>2736</v>
      </c>
      <c r="P9" s="383">
        <v>0</v>
      </c>
      <c r="Q9" s="383">
        <v>2688</v>
      </c>
      <c r="R9" s="383">
        <v>2661</v>
      </c>
      <c r="S9" s="397">
        <v>2699</v>
      </c>
      <c r="T9" s="397">
        <v>2693</v>
      </c>
      <c r="U9" s="383"/>
      <c r="V9" s="262">
        <f t="shared" si="0"/>
        <v>39175</v>
      </c>
      <c r="W9" s="123"/>
      <c r="X9" s="125">
        <f>SUM(E9:U9)/290</f>
        <v>135.08620689655172</v>
      </c>
      <c r="Y9" s="18"/>
      <c r="Z9" s="175"/>
      <c r="AA9" s="175"/>
      <c r="AB9" s="174"/>
      <c r="AC9" s="147"/>
      <c r="AD9" s="147"/>
      <c r="AE9" s="147"/>
      <c r="AF9" s="147"/>
    </row>
    <row r="10" spans="1:32" ht="19.2" thickBot="1">
      <c r="A10" s="147"/>
      <c r="B10" s="290">
        <v>8</v>
      </c>
      <c r="C10" s="251" t="s">
        <v>28</v>
      </c>
      <c r="D10" s="252"/>
      <c r="E10" s="323">
        <v>0</v>
      </c>
      <c r="F10" s="324">
        <v>2616</v>
      </c>
      <c r="G10" s="324">
        <v>0</v>
      </c>
      <c r="H10" s="324">
        <v>2678</v>
      </c>
      <c r="I10" s="324">
        <v>1329</v>
      </c>
      <c r="J10" s="324">
        <v>2691</v>
      </c>
      <c r="K10" s="325">
        <v>2652</v>
      </c>
      <c r="L10" s="325">
        <v>2680</v>
      </c>
      <c r="M10" s="325">
        <v>2714</v>
      </c>
      <c r="N10" s="325">
        <v>2729</v>
      </c>
      <c r="O10" s="377">
        <v>2587</v>
      </c>
      <c r="P10" s="383">
        <v>2726</v>
      </c>
      <c r="Q10" s="383">
        <v>2594</v>
      </c>
      <c r="R10" s="383">
        <v>2753</v>
      </c>
      <c r="S10" s="383">
        <v>2708</v>
      </c>
      <c r="T10" s="383">
        <v>2747</v>
      </c>
      <c r="U10" s="383"/>
      <c r="V10" s="262">
        <f t="shared" si="0"/>
        <v>36204</v>
      </c>
      <c r="W10" s="123"/>
      <c r="X10" s="125">
        <f>SUM(E10:U10)/270</f>
        <v>134.0888888888889</v>
      </c>
      <c r="Y10" s="18"/>
      <c r="Z10" s="175"/>
      <c r="AA10" s="175"/>
      <c r="AB10" s="174"/>
      <c r="AC10" s="147"/>
      <c r="AD10" s="147"/>
      <c r="AE10" s="147"/>
      <c r="AF10" s="147"/>
    </row>
    <row r="11" spans="1:32" ht="19.2" thickBot="1">
      <c r="A11" s="147"/>
      <c r="B11" s="290">
        <v>9</v>
      </c>
      <c r="C11" s="251" t="s">
        <v>74</v>
      </c>
      <c r="D11" s="252"/>
      <c r="E11" s="265">
        <v>0</v>
      </c>
      <c r="F11" s="265">
        <v>2725</v>
      </c>
      <c r="G11" s="264">
        <v>2569</v>
      </c>
      <c r="H11" s="264">
        <v>2559</v>
      </c>
      <c r="I11" s="264">
        <v>1380</v>
      </c>
      <c r="J11" s="264">
        <v>2709</v>
      </c>
      <c r="K11" s="264">
        <v>2771</v>
      </c>
      <c r="L11" s="264">
        <v>2591</v>
      </c>
      <c r="M11" s="265">
        <v>0</v>
      </c>
      <c r="N11" s="265">
        <v>0</v>
      </c>
      <c r="O11" s="375">
        <v>0</v>
      </c>
      <c r="P11" s="375">
        <v>0</v>
      </c>
      <c r="Q11" s="375">
        <v>0</v>
      </c>
      <c r="R11" s="382">
        <v>2619</v>
      </c>
      <c r="S11" s="382">
        <v>2628</v>
      </c>
      <c r="T11" s="382">
        <v>2626</v>
      </c>
      <c r="U11" s="382"/>
      <c r="V11" s="268">
        <f t="shared" si="0"/>
        <v>25177</v>
      </c>
      <c r="W11" s="129"/>
      <c r="X11" s="128">
        <f>SUM(E11:U11)/190</f>
        <v>132.51052631578946</v>
      </c>
      <c r="Y11" s="18"/>
      <c r="Z11" s="175"/>
      <c r="AA11" s="175"/>
      <c r="AB11" s="174"/>
      <c r="AC11" s="147"/>
      <c r="AD11" s="147"/>
      <c r="AE11" s="147"/>
      <c r="AF11" s="147"/>
    </row>
    <row r="12" spans="1:32" ht="19.2" thickBot="1">
      <c r="A12" s="147"/>
      <c r="B12" s="290">
        <v>10</v>
      </c>
      <c r="C12" s="254" t="s">
        <v>27</v>
      </c>
      <c r="D12" s="326"/>
      <c r="E12" s="327">
        <v>2576</v>
      </c>
      <c r="F12" s="328">
        <v>2630</v>
      </c>
      <c r="G12" s="328">
        <v>2702</v>
      </c>
      <c r="H12" s="328">
        <v>2646</v>
      </c>
      <c r="I12" s="328">
        <v>1311</v>
      </c>
      <c r="J12" s="328">
        <v>2650</v>
      </c>
      <c r="K12" s="329">
        <v>2716</v>
      </c>
      <c r="L12" s="329">
        <v>2658</v>
      </c>
      <c r="M12" s="329">
        <v>2690</v>
      </c>
      <c r="N12" s="329">
        <v>2620</v>
      </c>
      <c r="O12" s="374">
        <v>2538</v>
      </c>
      <c r="P12" s="384">
        <v>0</v>
      </c>
      <c r="Q12" s="384">
        <v>2585</v>
      </c>
      <c r="R12" s="384">
        <v>2738</v>
      </c>
      <c r="S12" s="384">
        <v>2684</v>
      </c>
      <c r="T12" s="384">
        <v>2721</v>
      </c>
      <c r="U12" s="384"/>
      <c r="V12" s="268">
        <f t="shared" si="0"/>
        <v>38465</v>
      </c>
      <c r="W12" s="85"/>
      <c r="X12" s="128">
        <f>SUM(E12:U12)/290</f>
        <v>132.63793103448276</v>
      </c>
      <c r="Y12" s="18"/>
      <c r="Z12" s="174"/>
      <c r="AA12" s="175"/>
      <c r="AB12" s="174"/>
      <c r="AC12" s="147"/>
      <c r="AD12" s="147"/>
      <c r="AE12" s="147"/>
      <c r="AF12" s="147"/>
    </row>
    <row r="13" spans="1:32" ht="1.5" customHeight="1">
      <c r="A13" s="147"/>
      <c r="B13" s="290"/>
      <c r="C13" s="5"/>
      <c r="D13" s="5"/>
      <c r="E13" s="5"/>
      <c r="F13" s="5"/>
      <c r="G13" s="28"/>
      <c r="H13" s="28"/>
      <c r="I13" s="28"/>
      <c r="J13" s="28"/>
      <c r="K13" s="28"/>
      <c r="L13" s="28"/>
      <c r="M13" s="29"/>
      <c r="N13" s="29"/>
      <c r="O13" s="29"/>
      <c r="P13" s="29"/>
      <c r="Q13" s="30"/>
      <c r="R13" s="31"/>
      <c r="S13" s="31"/>
      <c r="T13" s="31"/>
      <c r="U13" s="31"/>
      <c r="V13" s="55"/>
      <c r="W13" s="31"/>
      <c r="X13" s="27"/>
      <c r="Y13" s="18"/>
      <c r="Z13" s="174"/>
      <c r="AA13" s="175"/>
      <c r="AB13" s="174"/>
      <c r="AC13" s="147"/>
      <c r="AD13" s="147"/>
      <c r="AE13" s="147"/>
      <c r="AF13" s="147"/>
    </row>
    <row r="14" spans="1:32" ht="19.5" customHeight="1" thickBot="1">
      <c r="A14" s="147"/>
      <c r="B14" s="291"/>
      <c r="C14" s="1"/>
      <c r="D14" s="1"/>
      <c r="E14" s="1"/>
      <c r="F14" s="1"/>
      <c r="G14" s="665" t="s">
        <v>1</v>
      </c>
      <c r="H14" s="665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9"/>
      <c r="Z14" s="147"/>
      <c r="AA14" s="147"/>
      <c r="AB14" s="147"/>
      <c r="AC14" s="147"/>
      <c r="AD14" s="147"/>
      <c r="AE14" s="147"/>
      <c r="AF14" s="147"/>
    </row>
    <row r="15" spans="1:32" ht="22.2" thickBot="1">
      <c r="A15" s="147"/>
      <c r="B15" s="290"/>
      <c r="C15" s="316" t="s">
        <v>0</v>
      </c>
      <c r="D15" s="112"/>
      <c r="E15" s="113">
        <v>44805</v>
      </c>
      <c r="F15" s="107">
        <v>44819</v>
      </c>
      <c r="G15" s="107">
        <v>44833</v>
      </c>
      <c r="H15" s="107">
        <v>44847</v>
      </c>
      <c r="I15" s="107">
        <v>44861</v>
      </c>
      <c r="J15" s="107">
        <v>44875</v>
      </c>
      <c r="K15" s="108">
        <v>44889</v>
      </c>
      <c r="L15" s="109">
        <v>44903</v>
      </c>
      <c r="M15" s="109">
        <v>44931</v>
      </c>
      <c r="N15" s="109">
        <v>44945</v>
      </c>
      <c r="O15" s="109">
        <v>44959</v>
      </c>
      <c r="P15" s="109">
        <v>44972</v>
      </c>
      <c r="Q15" s="109">
        <v>44987</v>
      </c>
      <c r="R15" s="107">
        <v>45001</v>
      </c>
      <c r="S15" s="107">
        <v>45015</v>
      </c>
      <c r="T15" s="110">
        <v>45029</v>
      </c>
      <c r="U15" s="111"/>
      <c r="V15" s="281" t="s">
        <v>14</v>
      </c>
      <c r="W15" s="114"/>
      <c r="X15" s="115" t="s">
        <v>15</v>
      </c>
      <c r="Y15" s="18"/>
      <c r="Z15" s="147"/>
      <c r="AA15" s="147"/>
      <c r="AB15" s="147"/>
      <c r="AC15" s="147"/>
      <c r="AD15" s="147"/>
      <c r="AE15" s="147"/>
      <c r="AF15" s="147"/>
    </row>
    <row r="16" spans="1:32" ht="19.2" thickBot="1">
      <c r="A16" s="147"/>
      <c r="B16" s="290">
        <v>1</v>
      </c>
      <c r="C16" s="249" t="s">
        <v>24</v>
      </c>
      <c r="D16" s="250"/>
      <c r="E16" s="259">
        <v>2609</v>
      </c>
      <c r="F16" s="260">
        <v>2573</v>
      </c>
      <c r="G16" s="260">
        <v>2666</v>
      </c>
      <c r="H16" s="260">
        <v>2645</v>
      </c>
      <c r="I16" s="260">
        <v>1321</v>
      </c>
      <c r="J16" s="260">
        <v>2583</v>
      </c>
      <c r="K16" s="261">
        <v>2594</v>
      </c>
      <c r="L16" s="261">
        <v>2667</v>
      </c>
      <c r="M16" s="261">
        <v>2660</v>
      </c>
      <c r="N16" s="261">
        <v>2586</v>
      </c>
      <c r="O16" s="376">
        <v>2585</v>
      </c>
      <c r="P16" s="381">
        <v>0</v>
      </c>
      <c r="Q16" s="381">
        <v>0</v>
      </c>
      <c r="R16" s="381">
        <v>2643</v>
      </c>
      <c r="S16" s="394">
        <v>2600</v>
      </c>
      <c r="T16" s="398">
        <v>2543</v>
      </c>
      <c r="U16" s="398"/>
      <c r="V16" s="269">
        <f t="shared" ref="V16:V25" si="1">SUM(E16:U16)</f>
        <v>35275</v>
      </c>
      <c r="W16" s="56"/>
      <c r="X16" s="125">
        <f>SUM(E16:U16)/270</f>
        <v>130.64814814814815</v>
      </c>
      <c r="Y16" s="20"/>
      <c r="Z16" s="176"/>
      <c r="AA16" s="176"/>
      <c r="AB16" s="176"/>
      <c r="AC16" s="147"/>
      <c r="AD16" s="147"/>
      <c r="AE16" s="147"/>
      <c r="AF16" s="147"/>
    </row>
    <row r="17" spans="1:32" ht="19.2" thickBot="1">
      <c r="A17" s="147"/>
      <c r="B17" s="290">
        <v>2</v>
      </c>
      <c r="C17" s="251" t="s">
        <v>33</v>
      </c>
      <c r="D17" s="252"/>
      <c r="E17" s="263">
        <v>2651</v>
      </c>
      <c r="F17" s="264">
        <v>2593</v>
      </c>
      <c r="G17" s="264">
        <v>2604</v>
      </c>
      <c r="H17" s="264">
        <v>2602</v>
      </c>
      <c r="I17" s="264">
        <v>1249</v>
      </c>
      <c r="J17" s="264">
        <v>2614</v>
      </c>
      <c r="K17" s="265">
        <v>2609</v>
      </c>
      <c r="L17" s="265">
        <v>2590</v>
      </c>
      <c r="M17" s="265">
        <v>2566</v>
      </c>
      <c r="N17" s="265">
        <v>2495</v>
      </c>
      <c r="O17" s="375">
        <v>0</v>
      </c>
      <c r="P17" s="382">
        <v>2575</v>
      </c>
      <c r="Q17" s="382">
        <v>0</v>
      </c>
      <c r="R17" s="382">
        <v>2578</v>
      </c>
      <c r="S17" s="395">
        <v>0</v>
      </c>
      <c r="T17" s="385">
        <v>2582</v>
      </c>
      <c r="U17" s="385"/>
      <c r="V17" s="269">
        <f t="shared" si="1"/>
        <v>32308</v>
      </c>
      <c r="W17" s="44"/>
      <c r="X17" s="125">
        <f>SUM(E17:U17)/250</f>
        <v>129.232</v>
      </c>
      <c r="Y17" s="20"/>
      <c r="Z17" s="147"/>
      <c r="AA17" s="147"/>
      <c r="AB17" s="147"/>
      <c r="AC17" s="147"/>
      <c r="AD17" s="147"/>
      <c r="AE17" s="147"/>
      <c r="AF17" s="147"/>
    </row>
    <row r="18" spans="1:32" ht="19.2" thickBot="1">
      <c r="A18" s="147"/>
      <c r="B18" s="290">
        <v>3</v>
      </c>
      <c r="C18" s="251" t="s">
        <v>42</v>
      </c>
      <c r="D18" s="252"/>
      <c r="E18" s="263">
        <v>2561</v>
      </c>
      <c r="F18" s="264">
        <v>2555</v>
      </c>
      <c r="G18" s="264">
        <v>2564</v>
      </c>
      <c r="H18" s="264">
        <v>0</v>
      </c>
      <c r="I18" s="264">
        <v>1221</v>
      </c>
      <c r="J18" s="264">
        <v>2578</v>
      </c>
      <c r="K18" s="265">
        <v>0</v>
      </c>
      <c r="L18" s="265">
        <v>0</v>
      </c>
      <c r="M18" s="265">
        <v>2615</v>
      </c>
      <c r="N18" s="265">
        <v>2471</v>
      </c>
      <c r="O18" s="375">
        <v>2498</v>
      </c>
      <c r="P18" s="382">
        <v>2561</v>
      </c>
      <c r="Q18" s="382">
        <v>2512</v>
      </c>
      <c r="R18" s="382">
        <v>2665</v>
      </c>
      <c r="S18" s="395">
        <v>0</v>
      </c>
      <c r="T18" s="385">
        <v>2551</v>
      </c>
      <c r="U18" s="385"/>
      <c r="V18" s="269">
        <f t="shared" si="1"/>
        <v>29352</v>
      </c>
      <c r="W18" s="44"/>
      <c r="X18" s="125">
        <f>SUM(E18:U18)/230</f>
        <v>127.61739130434782</v>
      </c>
      <c r="Y18" s="20"/>
      <c r="Z18" s="147"/>
      <c r="AA18" s="147"/>
      <c r="AB18" s="147"/>
      <c r="AC18" s="147"/>
      <c r="AD18" s="147"/>
      <c r="AE18" s="147"/>
      <c r="AF18" s="147"/>
    </row>
    <row r="19" spans="1:32" ht="19.2" thickBot="1">
      <c r="A19" s="147"/>
      <c r="B19" s="290">
        <v>4</v>
      </c>
      <c r="C19" s="251" t="s">
        <v>4</v>
      </c>
      <c r="D19" s="252"/>
      <c r="E19" s="263">
        <v>2499</v>
      </c>
      <c r="F19" s="264">
        <v>0</v>
      </c>
      <c r="G19" s="264">
        <v>2458</v>
      </c>
      <c r="H19" s="264">
        <v>2524</v>
      </c>
      <c r="I19" s="264">
        <v>1218</v>
      </c>
      <c r="J19" s="264">
        <v>0</v>
      </c>
      <c r="K19" s="265">
        <v>2432</v>
      </c>
      <c r="L19" s="265">
        <v>2519</v>
      </c>
      <c r="M19" s="265">
        <v>2541</v>
      </c>
      <c r="N19" s="265">
        <v>2497</v>
      </c>
      <c r="O19" s="375">
        <v>2524</v>
      </c>
      <c r="P19" s="382">
        <v>2503</v>
      </c>
      <c r="Q19" s="382">
        <v>2571</v>
      </c>
      <c r="R19" s="382">
        <v>2603</v>
      </c>
      <c r="S19" s="395">
        <v>2572</v>
      </c>
      <c r="T19" s="385">
        <v>2443</v>
      </c>
      <c r="U19" s="385"/>
      <c r="V19" s="269">
        <f t="shared" si="1"/>
        <v>33904</v>
      </c>
      <c r="W19" s="44"/>
      <c r="X19" s="125">
        <f>SUM(E19:U19)/270</f>
        <v>125.57037037037037</v>
      </c>
      <c r="Y19" s="20"/>
      <c r="Z19" s="147"/>
      <c r="AA19" s="147"/>
      <c r="AB19" s="147"/>
      <c r="AC19" s="147"/>
      <c r="AD19" s="147"/>
      <c r="AE19" s="147"/>
      <c r="AF19" s="147"/>
    </row>
    <row r="20" spans="1:32" ht="19.2" thickBot="1">
      <c r="A20" s="147"/>
      <c r="B20" s="290">
        <v>5</v>
      </c>
      <c r="C20" s="255" t="s">
        <v>68</v>
      </c>
      <c r="D20" s="253"/>
      <c r="E20" s="270">
        <v>2348</v>
      </c>
      <c r="F20" s="271">
        <v>0</v>
      </c>
      <c r="G20" s="271">
        <v>2442</v>
      </c>
      <c r="H20" s="271">
        <v>2490</v>
      </c>
      <c r="I20" s="271">
        <v>0</v>
      </c>
      <c r="J20" s="271">
        <v>2549</v>
      </c>
      <c r="K20" s="272">
        <v>2559</v>
      </c>
      <c r="L20" s="272">
        <v>2458</v>
      </c>
      <c r="M20" s="272">
        <v>2611</v>
      </c>
      <c r="N20" s="272">
        <v>2485</v>
      </c>
      <c r="O20" s="280">
        <v>2628</v>
      </c>
      <c r="P20" s="385">
        <v>2420</v>
      </c>
      <c r="Q20" s="385">
        <v>2506</v>
      </c>
      <c r="R20" s="385">
        <v>2320</v>
      </c>
      <c r="S20" s="396">
        <v>2503</v>
      </c>
      <c r="T20" s="385">
        <v>2489</v>
      </c>
      <c r="U20" s="385"/>
      <c r="V20" s="269">
        <f t="shared" si="1"/>
        <v>34808</v>
      </c>
      <c r="W20" s="77"/>
      <c r="X20" s="125">
        <f>SUM(E20:U20)/280</f>
        <v>124.31428571428572</v>
      </c>
      <c r="Y20" s="20"/>
      <c r="Z20" s="147"/>
      <c r="AA20" s="147"/>
      <c r="AB20" s="147"/>
      <c r="AC20" s="147"/>
      <c r="AD20" s="147"/>
      <c r="AE20" s="147"/>
      <c r="AF20" s="147"/>
    </row>
    <row r="21" spans="1:32" ht="19.2" thickBot="1">
      <c r="A21" s="147"/>
      <c r="B21" s="290">
        <v>6</v>
      </c>
      <c r="C21" s="251" t="s">
        <v>32</v>
      </c>
      <c r="D21" s="252"/>
      <c r="E21" s="263">
        <v>2484</v>
      </c>
      <c r="F21" s="264">
        <v>2400</v>
      </c>
      <c r="G21" s="264">
        <v>2533</v>
      </c>
      <c r="H21" s="264">
        <v>2438</v>
      </c>
      <c r="I21" s="264">
        <v>0</v>
      </c>
      <c r="J21" s="264">
        <v>2469</v>
      </c>
      <c r="K21" s="265">
        <v>2422</v>
      </c>
      <c r="L21" s="265">
        <v>2451</v>
      </c>
      <c r="M21" s="265">
        <v>2480</v>
      </c>
      <c r="N21" s="265">
        <v>2484</v>
      </c>
      <c r="O21" s="375">
        <v>2402</v>
      </c>
      <c r="P21" s="382">
        <v>0</v>
      </c>
      <c r="Q21" s="382">
        <v>2451</v>
      </c>
      <c r="R21" s="382">
        <v>2390</v>
      </c>
      <c r="S21" s="395">
        <v>2523</v>
      </c>
      <c r="T21" s="385">
        <v>2573</v>
      </c>
      <c r="U21" s="385"/>
      <c r="V21" s="269">
        <f t="shared" si="1"/>
        <v>34500</v>
      </c>
      <c r="W21" s="44"/>
      <c r="X21" s="125">
        <f>SUM(E21:U21)/280</f>
        <v>123.21428571428571</v>
      </c>
      <c r="Y21" s="20"/>
      <c r="Z21" s="147"/>
      <c r="AA21" s="147"/>
      <c r="AB21" s="147"/>
      <c r="AC21" s="147"/>
      <c r="AD21" s="147"/>
      <c r="AE21" s="147"/>
      <c r="AF21" s="147"/>
    </row>
    <row r="22" spans="1:32" ht="19.2" thickBot="1">
      <c r="A22" s="147"/>
      <c r="B22" s="290">
        <v>7</v>
      </c>
      <c r="C22" s="251" t="s">
        <v>31</v>
      </c>
      <c r="D22" s="252"/>
      <c r="E22" s="263">
        <v>2392</v>
      </c>
      <c r="F22" s="264">
        <v>2490</v>
      </c>
      <c r="G22" s="264">
        <v>2451</v>
      </c>
      <c r="H22" s="264">
        <v>2340</v>
      </c>
      <c r="I22" s="264">
        <v>0</v>
      </c>
      <c r="J22" s="264">
        <v>2516</v>
      </c>
      <c r="K22" s="265">
        <v>2357</v>
      </c>
      <c r="L22" s="265">
        <v>2527</v>
      </c>
      <c r="M22" s="265">
        <v>2449</v>
      </c>
      <c r="N22" s="265">
        <v>2421</v>
      </c>
      <c r="O22" s="375">
        <v>2433</v>
      </c>
      <c r="P22" s="382">
        <v>2431</v>
      </c>
      <c r="Q22" s="382">
        <v>0</v>
      </c>
      <c r="R22" s="382">
        <v>0</v>
      </c>
      <c r="S22" s="395">
        <v>2456</v>
      </c>
      <c r="T22" s="385">
        <v>2444</v>
      </c>
      <c r="U22" s="385"/>
      <c r="V22" s="269">
        <f t="shared" si="1"/>
        <v>31707</v>
      </c>
      <c r="W22" s="44"/>
      <c r="X22" s="125">
        <f>SUM(E22:U22)/260</f>
        <v>121.95</v>
      </c>
      <c r="Y22" s="20"/>
      <c r="Z22" s="147"/>
      <c r="AA22" s="147"/>
      <c r="AB22" s="147"/>
      <c r="AC22" s="147"/>
      <c r="AD22" s="147"/>
      <c r="AE22" s="147"/>
      <c r="AF22" s="147"/>
    </row>
    <row r="23" spans="1:32" ht="19.2" thickBot="1">
      <c r="A23" s="147"/>
      <c r="B23" s="290">
        <v>8</v>
      </c>
      <c r="C23" s="251" t="s">
        <v>35</v>
      </c>
      <c r="D23" s="252"/>
      <c r="E23" s="272">
        <v>2453</v>
      </c>
      <c r="F23" s="271">
        <v>1111</v>
      </c>
      <c r="G23" s="271">
        <v>2344</v>
      </c>
      <c r="H23" s="271">
        <v>2338</v>
      </c>
      <c r="I23" s="271">
        <v>1201</v>
      </c>
      <c r="J23" s="271">
        <v>2359</v>
      </c>
      <c r="K23" s="272">
        <v>2493</v>
      </c>
      <c r="L23" s="272">
        <v>2447</v>
      </c>
      <c r="M23" s="272">
        <v>2246</v>
      </c>
      <c r="N23" s="272">
        <v>2325</v>
      </c>
      <c r="O23" s="280">
        <v>2361</v>
      </c>
      <c r="P23" s="385">
        <v>2293</v>
      </c>
      <c r="Q23" s="385">
        <v>2286</v>
      </c>
      <c r="R23" s="385">
        <v>2382</v>
      </c>
      <c r="S23" s="396">
        <v>2417</v>
      </c>
      <c r="T23" s="385">
        <v>2446</v>
      </c>
      <c r="U23" s="385"/>
      <c r="V23" s="269">
        <f t="shared" si="1"/>
        <v>35502</v>
      </c>
      <c r="W23" s="77"/>
      <c r="X23" s="125">
        <f>SUM(E23:U23)/300</f>
        <v>118.34</v>
      </c>
      <c r="Y23" s="20"/>
      <c r="Z23" s="669"/>
      <c r="AA23" s="669"/>
      <c r="AB23" s="669"/>
      <c r="AC23" s="147"/>
      <c r="AD23" s="147"/>
      <c r="AE23" s="147"/>
      <c r="AF23" s="147"/>
    </row>
    <row r="24" spans="1:32" ht="18.600000000000001" customHeight="1" thickBot="1">
      <c r="A24" s="147"/>
      <c r="B24" s="290">
        <v>9</v>
      </c>
      <c r="C24" s="251" t="s">
        <v>53</v>
      </c>
      <c r="D24" s="256"/>
      <c r="E24" s="273">
        <v>2403</v>
      </c>
      <c r="F24" s="402">
        <v>2383</v>
      </c>
      <c r="G24" s="274">
        <v>2223</v>
      </c>
      <c r="H24" s="274">
        <v>2341</v>
      </c>
      <c r="I24" s="274">
        <v>1229</v>
      </c>
      <c r="J24" s="274">
        <v>2321</v>
      </c>
      <c r="K24" s="274">
        <v>2430</v>
      </c>
      <c r="L24" s="274">
        <v>2464</v>
      </c>
      <c r="M24" s="275">
        <v>2401</v>
      </c>
      <c r="N24" s="275">
        <v>2327</v>
      </c>
      <c r="O24" s="275">
        <v>2364</v>
      </c>
      <c r="P24" s="275">
        <v>2338</v>
      </c>
      <c r="Q24" s="378">
        <v>0</v>
      </c>
      <c r="R24" s="386">
        <v>2333</v>
      </c>
      <c r="S24" s="399">
        <v>2309</v>
      </c>
      <c r="T24" s="385">
        <v>2306</v>
      </c>
      <c r="U24" s="385"/>
      <c r="V24" s="269">
        <f t="shared" si="1"/>
        <v>34172</v>
      </c>
      <c r="W24" s="44"/>
      <c r="X24" s="125">
        <f>SUM(E24:U24)/290</f>
        <v>117.83448275862069</v>
      </c>
      <c r="Y24" s="20"/>
      <c r="Z24" s="669"/>
      <c r="AA24" s="669"/>
      <c r="AB24" s="669"/>
      <c r="AC24" s="147"/>
      <c r="AD24" s="147"/>
      <c r="AE24" s="147"/>
      <c r="AF24" s="147"/>
    </row>
    <row r="25" spans="1:32" ht="18.600000000000001" customHeight="1" thickBot="1">
      <c r="A25" s="147"/>
      <c r="B25" s="290">
        <v>10</v>
      </c>
      <c r="C25" s="254" t="s">
        <v>3</v>
      </c>
      <c r="D25" s="257"/>
      <c r="E25" s="273">
        <v>2280</v>
      </c>
      <c r="F25" s="266">
        <v>2240</v>
      </c>
      <c r="G25" s="266">
        <v>2221</v>
      </c>
      <c r="H25" s="266">
        <v>2233</v>
      </c>
      <c r="I25" s="266">
        <v>1098</v>
      </c>
      <c r="J25" s="266">
        <v>2325</v>
      </c>
      <c r="K25" s="267">
        <v>2233</v>
      </c>
      <c r="L25" s="267">
        <v>2241</v>
      </c>
      <c r="M25" s="267">
        <v>2245</v>
      </c>
      <c r="N25" s="267">
        <v>2264</v>
      </c>
      <c r="O25" s="379">
        <v>2302</v>
      </c>
      <c r="P25" s="387">
        <v>2253</v>
      </c>
      <c r="Q25" s="387">
        <v>2282</v>
      </c>
      <c r="R25" s="387">
        <v>2382</v>
      </c>
      <c r="S25" s="387">
        <v>2419</v>
      </c>
      <c r="T25" s="388">
        <v>2305</v>
      </c>
      <c r="U25" s="388"/>
      <c r="V25" s="276">
        <f t="shared" si="1"/>
        <v>35323</v>
      </c>
      <c r="W25" s="57"/>
      <c r="X25" s="127">
        <f>SUM(E25:U25)/310</f>
        <v>113.94516129032257</v>
      </c>
      <c r="Y25" s="20"/>
      <c r="Z25" s="152"/>
      <c r="AA25" s="152"/>
      <c r="AB25" s="152"/>
      <c r="AC25" s="147"/>
      <c r="AD25" s="147"/>
      <c r="AE25" s="147"/>
      <c r="AF25" s="147"/>
    </row>
    <row r="26" spans="1:32" ht="18.600000000000001" customHeight="1">
      <c r="A26" s="147"/>
      <c r="B26" s="290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20"/>
      <c r="Z26" s="152"/>
      <c r="AA26" s="152"/>
      <c r="AB26" s="152"/>
      <c r="AC26" s="147"/>
      <c r="AD26" s="147"/>
      <c r="AE26" s="147"/>
      <c r="AF26" s="147"/>
    </row>
    <row r="27" spans="1:32" ht="22.2" thickBot="1">
      <c r="A27" s="147"/>
      <c r="B27" s="290"/>
      <c r="C27" s="1"/>
      <c r="D27" s="1"/>
      <c r="E27" s="1"/>
      <c r="F27" s="5"/>
      <c r="G27" s="665" t="s">
        <v>1</v>
      </c>
      <c r="H27" s="665"/>
      <c r="I27" s="21"/>
      <c r="J27" s="21"/>
      <c r="K27" s="21"/>
      <c r="L27" s="21"/>
      <c r="M27" s="22"/>
      <c r="N27" s="22"/>
      <c r="O27" s="22"/>
      <c r="P27" s="22"/>
      <c r="Q27" s="23"/>
      <c r="R27" s="24"/>
      <c r="S27" s="24"/>
      <c r="T27" s="24"/>
      <c r="U27" s="24"/>
      <c r="V27" s="25"/>
      <c r="W27" s="24"/>
      <c r="X27" s="27"/>
      <c r="Y27" s="20"/>
      <c r="Z27" s="152"/>
      <c r="AA27" s="152"/>
      <c r="AB27" s="152"/>
      <c r="AC27" s="147"/>
      <c r="AD27" s="147"/>
      <c r="AE27" s="147"/>
      <c r="AF27" s="147"/>
    </row>
    <row r="28" spans="1:32" ht="22.2" thickBot="1">
      <c r="A28" s="147"/>
      <c r="B28" s="290"/>
      <c r="C28" s="317" t="s">
        <v>7</v>
      </c>
      <c r="D28" s="116"/>
      <c r="E28" s="117">
        <v>44805</v>
      </c>
      <c r="F28" s="107">
        <v>44819</v>
      </c>
      <c r="G28" s="107">
        <v>44833</v>
      </c>
      <c r="H28" s="107">
        <v>44847</v>
      </c>
      <c r="I28" s="107">
        <v>44861</v>
      </c>
      <c r="J28" s="107">
        <v>44875</v>
      </c>
      <c r="K28" s="108">
        <v>44889</v>
      </c>
      <c r="L28" s="109">
        <v>44903</v>
      </c>
      <c r="M28" s="109">
        <v>44931</v>
      </c>
      <c r="N28" s="109">
        <v>44945</v>
      </c>
      <c r="O28" s="109">
        <v>44959</v>
      </c>
      <c r="P28" s="109">
        <v>44972</v>
      </c>
      <c r="Q28" s="109">
        <v>44987</v>
      </c>
      <c r="R28" s="107">
        <v>45001</v>
      </c>
      <c r="S28" s="107">
        <v>45015</v>
      </c>
      <c r="T28" s="110">
        <v>45029</v>
      </c>
      <c r="U28" s="111"/>
      <c r="V28" s="281" t="s">
        <v>14</v>
      </c>
      <c r="W28" s="114"/>
      <c r="X28" s="115" t="s">
        <v>15</v>
      </c>
      <c r="Y28" s="20"/>
      <c r="Z28" s="177"/>
      <c r="AA28" s="177"/>
      <c r="AB28" s="177"/>
      <c r="AC28" s="147"/>
      <c r="AD28" s="147"/>
      <c r="AE28" s="147"/>
      <c r="AF28" s="147"/>
    </row>
    <row r="29" spans="1:32" ht="19.2" thickBot="1">
      <c r="A29" s="147"/>
      <c r="B29" s="290">
        <v>1</v>
      </c>
      <c r="C29" s="251" t="s">
        <v>62</v>
      </c>
      <c r="D29" s="256"/>
      <c r="E29" s="277">
        <v>2253</v>
      </c>
      <c r="F29" s="261">
        <v>2223</v>
      </c>
      <c r="G29" s="260">
        <v>2277</v>
      </c>
      <c r="H29" s="260">
        <v>2305</v>
      </c>
      <c r="I29" s="260">
        <v>1170</v>
      </c>
      <c r="J29" s="260">
        <v>2345</v>
      </c>
      <c r="K29" s="260">
        <v>2273</v>
      </c>
      <c r="L29" s="260">
        <v>2307</v>
      </c>
      <c r="M29" s="261">
        <v>2244</v>
      </c>
      <c r="N29" s="261">
        <v>2148</v>
      </c>
      <c r="O29" s="376">
        <v>2259</v>
      </c>
      <c r="P29" s="376">
        <v>2257</v>
      </c>
      <c r="Q29" s="376">
        <v>2299</v>
      </c>
      <c r="R29" s="381">
        <v>2356</v>
      </c>
      <c r="S29" s="394">
        <v>2255</v>
      </c>
      <c r="T29" s="381">
        <v>2365</v>
      </c>
      <c r="U29" s="381"/>
      <c r="V29" s="118">
        <f>SUM(E29:U29)</f>
        <v>35336</v>
      </c>
      <c r="W29" s="56"/>
      <c r="X29" s="84">
        <f>SUM(E29:U29)/310</f>
        <v>113.98709677419355</v>
      </c>
      <c r="Y29" s="20"/>
      <c r="Z29" s="177"/>
      <c r="AA29" s="177"/>
      <c r="AB29" s="177"/>
      <c r="AC29" s="147"/>
      <c r="AD29" s="147"/>
      <c r="AE29" s="147"/>
      <c r="AF29" s="147"/>
    </row>
    <row r="30" spans="1:32" ht="19.2" thickBot="1">
      <c r="A30" s="147"/>
      <c r="B30" s="290">
        <v>2</v>
      </c>
      <c r="C30" s="251" t="s">
        <v>60</v>
      </c>
      <c r="D30" s="256"/>
      <c r="E30" s="278">
        <v>2162</v>
      </c>
      <c r="F30" s="271">
        <v>2191</v>
      </c>
      <c r="G30" s="271">
        <v>2209</v>
      </c>
      <c r="H30" s="271">
        <v>2204</v>
      </c>
      <c r="I30" s="271">
        <v>1039</v>
      </c>
      <c r="J30" s="271">
        <v>0</v>
      </c>
      <c r="K30" s="272">
        <v>0</v>
      </c>
      <c r="L30" s="272">
        <v>0</v>
      </c>
      <c r="M30" s="272">
        <v>0</v>
      </c>
      <c r="N30" s="272">
        <v>2180</v>
      </c>
      <c r="O30" s="280">
        <v>2314</v>
      </c>
      <c r="P30" s="385">
        <v>0</v>
      </c>
      <c r="Q30" s="385">
        <v>0</v>
      </c>
      <c r="R30" s="385">
        <v>2371</v>
      </c>
      <c r="S30" s="396">
        <v>2154</v>
      </c>
      <c r="T30" s="382">
        <v>0</v>
      </c>
      <c r="U30" s="382"/>
      <c r="V30" s="118">
        <f>SUM(E30:U30)</f>
        <v>18824</v>
      </c>
      <c r="W30" s="77"/>
      <c r="X30" s="84">
        <f>SUM(E30:U30)/170</f>
        <v>110.72941176470589</v>
      </c>
      <c r="Y30" s="20"/>
      <c r="Z30" s="177"/>
      <c r="AA30" s="177"/>
      <c r="AB30" s="177"/>
      <c r="AC30" s="147"/>
      <c r="AD30" s="147"/>
      <c r="AE30" s="147"/>
      <c r="AF30" s="147"/>
    </row>
    <row r="31" spans="1:32" ht="19.2" thickBot="1">
      <c r="A31" s="147"/>
      <c r="B31" s="290">
        <v>3</v>
      </c>
      <c r="C31" s="251" t="s">
        <v>38</v>
      </c>
      <c r="D31" s="256"/>
      <c r="E31" s="279">
        <v>2164</v>
      </c>
      <c r="F31" s="265">
        <v>2148</v>
      </c>
      <c r="G31" s="264">
        <v>0</v>
      </c>
      <c r="H31" s="264">
        <v>2111</v>
      </c>
      <c r="I31" s="264">
        <v>1077</v>
      </c>
      <c r="J31" s="264">
        <v>2202</v>
      </c>
      <c r="K31" s="264">
        <v>2083</v>
      </c>
      <c r="L31" s="263">
        <v>0</v>
      </c>
      <c r="M31" s="263">
        <v>2233</v>
      </c>
      <c r="N31" s="263">
        <v>1111</v>
      </c>
      <c r="O31" s="380">
        <v>0</v>
      </c>
      <c r="P31" s="380">
        <v>2342</v>
      </c>
      <c r="Q31" s="380">
        <v>0</v>
      </c>
      <c r="R31" s="380">
        <v>2186</v>
      </c>
      <c r="S31" s="400">
        <v>2183</v>
      </c>
      <c r="T31" s="382">
        <v>2287</v>
      </c>
      <c r="U31" s="382"/>
      <c r="V31" s="118">
        <f>SUM(E31:U31)</f>
        <v>24127</v>
      </c>
      <c r="W31" s="58"/>
      <c r="X31" s="84">
        <f>SUM(E31:U31)/220</f>
        <v>109.66818181818182</v>
      </c>
      <c r="Y31" s="20"/>
      <c r="Z31" s="177"/>
      <c r="AA31" s="177"/>
      <c r="AB31" s="177"/>
      <c r="AC31" s="147"/>
      <c r="AD31" s="147"/>
      <c r="AE31" s="147"/>
      <c r="AF31" s="147"/>
    </row>
    <row r="32" spans="1:32" ht="19.2" thickBot="1">
      <c r="A32" s="147"/>
      <c r="B32" s="290">
        <v>4</v>
      </c>
      <c r="C32" s="251" t="s">
        <v>34</v>
      </c>
      <c r="D32" s="256"/>
      <c r="E32" s="278">
        <v>2041</v>
      </c>
      <c r="F32" s="264">
        <v>0</v>
      </c>
      <c r="G32" s="280">
        <v>2068</v>
      </c>
      <c r="H32" s="272">
        <v>2141</v>
      </c>
      <c r="I32" s="272">
        <v>1084</v>
      </c>
      <c r="J32" s="264">
        <v>2139</v>
      </c>
      <c r="K32" s="264">
        <v>2156</v>
      </c>
      <c r="L32" s="263">
        <v>2116</v>
      </c>
      <c r="M32" s="263">
        <v>0</v>
      </c>
      <c r="N32" s="263">
        <v>2045</v>
      </c>
      <c r="O32" s="380">
        <v>0</v>
      </c>
      <c r="P32" s="280">
        <v>2092</v>
      </c>
      <c r="Q32" s="380">
        <v>0</v>
      </c>
      <c r="R32" s="380">
        <v>2153</v>
      </c>
      <c r="S32" s="400">
        <v>2238</v>
      </c>
      <c r="T32" s="382">
        <v>2170</v>
      </c>
      <c r="U32" s="382"/>
      <c r="V32" s="118">
        <f>SUM(E32:U32)</f>
        <v>24443</v>
      </c>
      <c r="W32" s="147"/>
      <c r="X32" s="84">
        <f>SUM(E32:U32)/230</f>
        <v>106.27391304347826</v>
      </c>
      <c r="Y32" s="20"/>
      <c r="Z32" s="178"/>
      <c r="AA32" s="178"/>
      <c r="AB32" s="178"/>
      <c r="AC32" s="147"/>
      <c r="AD32" s="147"/>
      <c r="AE32" s="147"/>
      <c r="AF32" s="147"/>
    </row>
    <row r="33" spans="1:32" ht="19.2" thickBot="1">
      <c r="A33" s="147"/>
      <c r="B33" s="290">
        <v>5</v>
      </c>
      <c r="C33" s="255" t="s">
        <v>69</v>
      </c>
      <c r="D33" s="258"/>
      <c r="E33" s="279">
        <v>2150</v>
      </c>
      <c r="F33" s="265">
        <v>2147</v>
      </c>
      <c r="G33" s="264">
        <v>1973</v>
      </c>
      <c r="H33" s="264">
        <v>2129</v>
      </c>
      <c r="I33" s="264">
        <v>1058</v>
      </c>
      <c r="J33" s="264">
        <v>2135</v>
      </c>
      <c r="K33" s="264">
        <v>2173</v>
      </c>
      <c r="L33" s="264">
        <v>2105</v>
      </c>
      <c r="M33" s="265">
        <v>2114</v>
      </c>
      <c r="N33" s="265">
        <v>2007</v>
      </c>
      <c r="O33" s="375">
        <v>2129</v>
      </c>
      <c r="P33" s="375">
        <v>2158</v>
      </c>
      <c r="Q33" s="375">
        <v>2174</v>
      </c>
      <c r="R33" s="382">
        <v>2192</v>
      </c>
      <c r="S33" s="395">
        <v>2069</v>
      </c>
      <c r="T33" s="382">
        <v>2046</v>
      </c>
      <c r="U33" s="382"/>
      <c r="V33" s="118">
        <f>SUM(E33:U33)</f>
        <v>32759</v>
      </c>
      <c r="W33" s="44"/>
      <c r="X33" s="84">
        <f>SUM(E33:U33)/310</f>
        <v>105.67419354838709</v>
      </c>
      <c r="Y33" s="20"/>
      <c r="Z33" s="669"/>
      <c r="AA33" s="669"/>
      <c r="AB33" s="669"/>
      <c r="AC33" s="147"/>
      <c r="AD33" s="147"/>
      <c r="AE33" s="147"/>
      <c r="AF33" s="147"/>
    </row>
    <row r="34" spans="1:32" ht="19.2" thickBot="1">
      <c r="A34" s="147"/>
      <c r="B34" s="290">
        <v>6</v>
      </c>
      <c r="C34" s="251" t="s">
        <v>41</v>
      </c>
      <c r="D34" s="256"/>
      <c r="E34" s="279">
        <v>2126</v>
      </c>
      <c r="F34" s="265">
        <v>2134</v>
      </c>
      <c r="G34" s="264">
        <v>1998</v>
      </c>
      <c r="H34" s="264">
        <v>2151</v>
      </c>
      <c r="I34" s="264">
        <v>988</v>
      </c>
      <c r="J34" s="264">
        <v>2047</v>
      </c>
      <c r="K34" s="264">
        <v>2063</v>
      </c>
      <c r="L34" s="263">
        <v>2130</v>
      </c>
      <c r="M34" s="263">
        <v>2062</v>
      </c>
      <c r="N34" s="263">
        <v>2171</v>
      </c>
      <c r="O34" s="380">
        <v>2158</v>
      </c>
      <c r="P34" s="380">
        <v>2141</v>
      </c>
      <c r="Q34" s="380">
        <v>2098</v>
      </c>
      <c r="R34" s="380">
        <v>2046</v>
      </c>
      <c r="S34" s="400">
        <v>2177</v>
      </c>
      <c r="T34" s="382">
        <v>2171</v>
      </c>
      <c r="U34" s="382"/>
      <c r="V34" s="118">
        <f>SUM(E34:U34)</f>
        <v>32661</v>
      </c>
      <c r="W34" s="58"/>
      <c r="X34" s="84">
        <f>SUM(E34:U34)/310</f>
        <v>105.35806451612903</v>
      </c>
      <c r="Y34" s="20"/>
      <c r="Z34" s="177"/>
      <c r="AA34" s="177"/>
      <c r="AB34" s="177"/>
      <c r="AC34" s="147"/>
      <c r="AD34" s="147"/>
      <c r="AE34" s="147"/>
      <c r="AF34" s="147"/>
    </row>
    <row r="35" spans="1:32" ht="19.2" thickBot="1">
      <c r="A35" s="147"/>
      <c r="B35" s="290">
        <v>7</v>
      </c>
      <c r="C35" s="251" t="s">
        <v>36</v>
      </c>
      <c r="D35" s="256"/>
      <c r="E35" s="278">
        <v>2121</v>
      </c>
      <c r="F35" s="264">
        <v>2033</v>
      </c>
      <c r="G35" s="272">
        <v>2170</v>
      </c>
      <c r="H35" s="272">
        <v>2208</v>
      </c>
      <c r="I35" s="280">
        <v>1027</v>
      </c>
      <c r="J35" s="264">
        <v>2128</v>
      </c>
      <c r="K35" s="264">
        <v>2039</v>
      </c>
      <c r="L35" s="263">
        <v>2123</v>
      </c>
      <c r="M35" s="263">
        <v>2081</v>
      </c>
      <c r="N35" s="263">
        <v>2091</v>
      </c>
      <c r="O35" s="380">
        <v>2048</v>
      </c>
      <c r="P35" s="280">
        <v>2147</v>
      </c>
      <c r="Q35" s="380">
        <v>2038</v>
      </c>
      <c r="R35" s="380">
        <v>2115</v>
      </c>
      <c r="S35" s="400">
        <v>2138</v>
      </c>
      <c r="T35" s="382">
        <v>1978</v>
      </c>
      <c r="U35" s="382"/>
      <c r="V35" s="118">
        <f>SUM(E35:U35)</f>
        <v>32485</v>
      </c>
      <c r="W35" s="147"/>
      <c r="X35" s="84">
        <f>SUM(E35:U35)/310</f>
        <v>104.79032258064517</v>
      </c>
      <c r="Y35" s="20"/>
      <c r="Z35" s="177"/>
      <c r="AA35" s="177"/>
      <c r="AB35" s="177"/>
      <c r="AC35" s="147"/>
      <c r="AD35" s="147"/>
      <c r="AE35" s="147"/>
      <c r="AF35" s="147"/>
    </row>
    <row r="36" spans="1:32" ht="18.600000000000001">
      <c r="A36" s="147"/>
      <c r="B36" s="290">
        <v>8</v>
      </c>
      <c r="C36" s="251" t="s">
        <v>71</v>
      </c>
      <c r="D36" s="256"/>
      <c r="E36" s="403">
        <v>1942</v>
      </c>
      <c r="F36" s="404">
        <v>1841</v>
      </c>
      <c r="G36" s="404">
        <v>0</v>
      </c>
      <c r="H36" s="404">
        <v>1865</v>
      </c>
      <c r="I36" s="404">
        <v>972</v>
      </c>
      <c r="J36" s="404">
        <v>1879</v>
      </c>
      <c r="K36" s="405">
        <v>1821</v>
      </c>
      <c r="L36" s="405">
        <v>1942</v>
      </c>
      <c r="M36" s="405">
        <v>0</v>
      </c>
      <c r="N36" s="405">
        <v>1964</v>
      </c>
      <c r="O36" s="406">
        <v>1955</v>
      </c>
      <c r="P36" s="407">
        <v>1889</v>
      </c>
      <c r="Q36" s="407">
        <v>0</v>
      </c>
      <c r="R36" s="407">
        <v>2049</v>
      </c>
      <c r="S36" s="408">
        <v>2018</v>
      </c>
      <c r="T36" s="383">
        <v>1953</v>
      </c>
      <c r="U36" s="383"/>
      <c r="V36" s="118">
        <f>SUM(E36:U36)</f>
        <v>24090</v>
      </c>
      <c r="W36" s="77"/>
      <c r="X36" s="84">
        <f>SUM(E36:U36)/250</f>
        <v>96.36</v>
      </c>
      <c r="Y36" s="20"/>
      <c r="Z36" s="662"/>
      <c r="AA36" s="662"/>
      <c r="AB36" s="662"/>
      <c r="AC36" s="147"/>
      <c r="AD36" s="147"/>
      <c r="AE36" s="147"/>
      <c r="AF36" s="147"/>
    </row>
    <row r="37" spans="1:32" ht="18.600000000000001">
      <c r="A37" s="147"/>
      <c r="B37" s="290">
        <v>9</v>
      </c>
      <c r="C37" s="251" t="s">
        <v>88</v>
      </c>
      <c r="D37" s="86"/>
      <c r="E37" s="270">
        <v>0</v>
      </c>
      <c r="F37" s="270">
        <v>0</v>
      </c>
      <c r="G37" s="270">
        <v>0</v>
      </c>
      <c r="H37" s="270">
        <v>0</v>
      </c>
      <c r="I37" s="270">
        <v>0</v>
      </c>
      <c r="J37" s="270">
        <v>0</v>
      </c>
      <c r="K37" s="270">
        <v>0</v>
      </c>
      <c r="L37" s="270">
        <v>0</v>
      </c>
      <c r="M37" s="270">
        <v>1989</v>
      </c>
      <c r="N37" s="272">
        <v>1851</v>
      </c>
      <c r="O37" s="280">
        <v>1793</v>
      </c>
      <c r="P37" s="385">
        <v>0</v>
      </c>
      <c r="Q37" s="385">
        <v>1923</v>
      </c>
      <c r="R37" s="385">
        <v>1959</v>
      </c>
      <c r="S37" s="385">
        <v>0</v>
      </c>
      <c r="T37" s="385">
        <v>2035</v>
      </c>
      <c r="U37" s="720"/>
      <c r="V37" s="370">
        <f>SUM(E37:U37)</f>
        <v>11550</v>
      </c>
      <c r="W37" s="721"/>
      <c r="X37" s="371">
        <f>SUM(E37:U37)/120</f>
        <v>96.25</v>
      </c>
      <c r="Y37" s="20"/>
      <c r="Z37" s="152"/>
      <c r="AA37" s="152"/>
      <c r="AB37" s="152"/>
      <c r="AC37" s="147"/>
      <c r="AD37" s="147"/>
      <c r="AE37" s="147"/>
      <c r="AF37" s="147"/>
    </row>
    <row r="38" spans="1:32" ht="19.5" customHeight="1" thickBot="1">
      <c r="A38" s="147"/>
      <c r="B38" s="290">
        <v>10</v>
      </c>
      <c r="C38" s="254" t="s">
        <v>37</v>
      </c>
      <c r="D38" s="719"/>
      <c r="E38" s="267">
        <v>2019</v>
      </c>
      <c r="F38" s="266">
        <v>1951</v>
      </c>
      <c r="G38" s="266">
        <v>1928</v>
      </c>
      <c r="H38" s="266">
        <v>1899</v>
      </c>
      <c r="I38" s="266">
        <v>860</v>
      </c>
      <c r="J38" s="266">
        <v>1991</v>
      </c>
      <c r="K38" s="266">
        <v>1935</v>
      </c>
      <c r="L38" s="266">
        <v>1978</v>
      </c>
      <c r="M38" s="267">
        <v>1814</v>
      </c>
      <c r="N38" s="267">
        <v>1827</v>
      </c>
      <c r="O38" s="379">
        <v>1963</v>
      </c>
      <c r="P38" s="379">
        <v>1917</v>
      </c>
      <c r="Q38" s="379">
        <v>2016</v>
      </c>
      <c r="R38" s="387">
        <v>1931</v>
      </c>
      <c r="S38" s="387">
        <v>875</v>
      </c>
      <c r="T38" s="387">
        <v>1939</v>
      </c>
      <c r="U38" s="387"/>
      <c r="V38" s="372">
        <f>SUM(E38:U38)</f>
        <v>28843</v>
      </c>
      <c r="W38" s="722"/>
      <c r="X38" s="373">
        <f>SUM(E38:U38)/300</f>
        <v>96.143333333333331</v>
      </c>
      <c r="Y38" s="20"/>
      <c r="Z38" s="662"/>
      <c r="AA38" s="662"/>
      <c r="AB38" s="662"/>
      <c r="AC38" s="147"/>
      <c r="AD38" s="147"/>
      <c r="AE38" s="147"/>
      <c r="AF38" s="147"/>
    </row>
    <row r="39" spans="1:32" ht="19.5" customHeight="1" thickBot="1">
      <c r="A39" s="147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20"/>
      <c r="Z39" s="662"/>
      <c r="AA39" s="662"/>
      <c r="AB39" s="662"/>
      <c r="AC39" s="147"/>
      <c r="AD39" s="147"/>
      <c r="AE39" s="147"/>
      <c r="AF39" s="147"/>
    </row>
    <row r="40" spans="1:32" ht="22.2" thickBot="1">
      <c r="A40" s="147"/>
      <c r="B40" s="290"/>
      <c r="C40" s="317" t="s">
        <v>84</v>
      </c>
      <c r="D40" s="116"/>
      <c r="E40" s="117">
        <v>44805</v>
      </c>
      <c r="F40" s="107">
        <v>44819</v>
      </c>
      <c r="G40" s="107">
        <v>44833</v>
      </c>
      <c r="H40" s="107">
        <v>44847</v>
      </c>
      <c r="I40" s="107">
        <v>44861</v>
      </c>
      <c r="J40" s="107">
        <v>44875</v>
      </c>
      <c r="K40" s="108">
        <v>44889</v>
      </c>
      <c r="L40" s="109">
        <v>44903</v>
      </c>
      <c r="M40" s="109">
        <v>44931</v>
      </c>
      <c r="N40" s="109">
        <v>44945</v>
      </c>
      <c r="O40" s="109">
        <v>44959</v>
      </c>
      <c r="P40" s="109">
        <v>44972</v>
      </c>
      <c r="Q40" s="109">
        <v>44987</v>
      </c>
      <c r="R40" s="107">
        <v>45001</v>
      </c>
      <c r="S40" s="107">
        <v>45015</v>
      </c>
      <c r="T40" s="110">
        <v>45029</v>
      </c>
      <c r="U40" s="111"/>
      <c r="V40" s="281" t="s">
        <v>14</v>
      </c>
      <c r="W40" s="114"/>
      <c r="X40" s="115" t="s">
        <v>15</v>
      </c>
      <c r="Y40" s="20"/>
      <c r="Z40" s="152"/>
      <c r="AA40" s="152"/>
      <c r="AB40" s="152"/>
      <c r="AC40" s="147"/>
      <c r="AD40" s="147"/>
      <c r="AE40" s="147"/>
      <c r="AF40" s="147"/>
    </row>
    <row r="41" spans="1:32" ht="19.2" thickBot="1">
      <c r="A41" s="147"/>
      <c r="B41" s="290">
        <v>1</v>
      </c>
      <c r="C41" s="254" t="s">
        <v>83</v>
      </c>
      <c r="D41" s="257"/>
      <c r="E41" s="332"/>
      <c r="F41" s="333"/>
      <c r="G41" s="334"/>
      <c r="H41" s="334"/>
      <c r="I41" s="334"/>
      <c r="J41" s="334"/>
      <c r="K41" s="334">
        <v>2082</v>
      </c>
      <c r="L41" s="334">
        <v>1024</v>
      </c>
      <c r="M41" s="333"/>
      <c r="N41" s="333">
        <v>2067</v>
      </c>
      <c r="O41" s="392">
        <v>1091</v>
      </c>
      <c r="P41" s="392"/>
      <c r="Q41" s="392">
        <v>1004</v>
      </c>
      <c r="R41" s="393">
        <v>0</v>
      </c>
      <c r="S41" s="401">
        <v>0</v>
      </c>
      <c r="T41" s="393">
        <v>0</v>
      </c>
      <c r="U41" s="335"/>
      <c r="V41" s="126">
        <f t="shared" ref="V41" si="2">SUM(E41:U41)</f>
        <v>7268</v>
      </c>
      <c r="W41" s="129"/>
      <c r="X41" s="128">
        <f>SUM(E41:U41)/70</f>
        <v>103.82857142857142</v>
      </c>
      <c r="Y41" s="20"/>
      <c r="Z41" s="152"/>
      <c r="AA41" s="152"/>
      <c r="AB41" s="152"/>
      <c r="AC41" s="147"/>
      <c r="AD41" s="147"/>
      <c r="AE41" s="147"/>
      <c r="AF41" s="147"/>
    </row>
    <row r="42" spans="1:32" ht="18.600000000000001">
      <c r="A42" s="147"/>
      <c r="B42" s="11"/>
      <c r="C42" s="1"/>
      <c r="D42" s="1"/>
      <c r="E42" s="32"/>
      <c r="F42" s="21"/>
      <c r="G42" s="21"/>
      <c r="H42" s="21"/>
      <c r="I42" s="21"/>
      <c r="J42" s="21"/>
      <c r="K42" s="22"/>
      <c r="L42" s="22"/>
      <c r="M42" s="22"/>
      <c r="N42" s="22"/>
      <c r="O42" s="23"/>
      <c r="P42" s="24"/>
      <c r="Q42" s="24"/>
      <c r="R42" s="24"/>
      <c r="S42" s="24"/>
      <c r="T42" s="24"/>
      <c r="U42" s="24"/>
      <c r="V42" s="25"/>
      <c r="W42" s="24"/>
      <c r="X42" s="27"/>
      <c r="Y42" s="20"/>
      <c r="Z42" s="152"/>
      <c r="AA42" s="152"/>
      <c r="AB42" s="152"/>
      <c r="AC42" s="147"/>
      <c r="AD42" s="147"/>
      <c r="AE42" s="147"/>
      <c r="AF42" s="147"/>
    </row>
    <row r="43" spans="1:32" ht="21.6">
      <c r="B43" s="74"/>
      <c r="C43" s="165"/>
      <c r="D43" s="165"/>
      <c r="E43" s="165"/>
      <c r="F43" s="75"/>
      <c r="G43" s="179"/>
      <c r="H43" s="179"/>
      <c r="I43" s="179"/>
      <c r="J43" s="179"/>
      <c r="K43" s="179"/>
      <c r="L43" s="179"/>
      <c r="M43" s="180"/>
      <c r="N43" s="180"/>
      <c r="O43" s="181"/>
      <c r="P43" s="181"/>
      <c r="Q43" s="182"/>
      <c r="R43" s="183"/>
      <c r="S43" s="183"/>
      <c r="T43" s="184"/>
      <c r="U43" s="664"/>
      <c r="V43" s="664"/>
      <c r="W43" s="664"/>
      <c r="X43" s="169"/>
      <c r="Y43" s="185"/>
      <c r="Z43" s="152"/>
      <c r="AA43" s="152"/>
      <c r="AB43" s="152"/>
      <c r="AC43" s="147"/>
      <c r="AD43" s="147"/>
      <c r="AE43" s="147"/>
      <c r="AF43" s="147"/>
    </row>
    <row r="44" spans="1:32" ht="18.600000000000001">
      <c r="B44" s="74"/>
      <c r="C44" s="147"/>
      <c r="D44" s="147"/>
      <c r="E44" s="147"/>
      <c r="F44" s="147"/>
      <c r="G44" s="147"/>
      <c r="H44" s="147"/>
      <c r="I44" s="147"/>
      <c r="J44" s="147"/>
      <c r="K44" s="147"/>
      <c r="L44" s="147"/>
      <c r="M44" s="186"/>
      <c r="N44" s="147"/>
      <c r="O44" s="147"/>
      <c r="P44" s="147"/>
      <c r="Q44" s="147"/>
      <c r="R44" s="147"/>
      <c r="S44" s="147"/>
      <c r="T44" s="147"/>
      <c r="U44" s="147"/>
      <c r="V44" s="147"/>
      <c r="W44" s="147"/>
      <c r="X44" s="147"/>
      <c r="Y44" s="185"/>
      <c r="Z44" s="662"/>
      <c r="AA44" s="662"/>
      <c r="AB44" s="662"/>
      <c r="AC44" s="147"/>
      <c r="AD44" s="147"/>
      <c r="AE44" s="147"/>
      <c r="AF44" s="147"/>
    </row>
    <row r="45" spans="1:32" ht="18.600000000000001">
      <c r="B45" s="74"/>
      <c r="C45" s="86"/>
      <c r="D45" s="86"/>
      <c r="E45" s="86"/>
      <c r="F45" s="75"/>
      <c r="G45" s="187"/>
      <c r="H45" s="188"/>
      <c r="I45" s="188"/>
      <c r="J45" s="188"/>
      <c r="K45" s="188"/>
      <c r="L45" s="188"/>
      <c r="M45" s="189"/>
      <c r="N45" s="189"/>
      <c r="O45" s="189"/>
      <c r="P45" s="189"/>
      <c r="Q45" s="190"/>
      <c r="R45" s="77"/>
      <c r="S45" s="77"/>
      <c r="T45" s="77"/>
      <c r="U45" s="77"/>
      <c r="V45" s="191"/>
      <c r="W45" s="77"/>
      <c r="X45" s="192"/>
      <c r="Y45" s="185"/>
      <c r="Z45" s="152"/>
      <c r="AA45" s="152"/>
      <c r="AB45" s="152"/>
      <c r="AC45" s="147"/>
      <c r="AD45" s="147"/>
      <c r="AE45" s="147"/>
      <c r="AF45" s="147"/>
    </row>
    <row r="46" spans="1:32" ht="18.600000000000001">
      <c r="B46" s="74"/>
      <c r="C46" s="147"/>
      <c r="D46" s="147"/>
      <c r="E46" s="147"/>
      <c r="F46" s="147"/>
      <c r="G46" s="147"/>
      <c r="H46" s="147"/>
      <c r="I46" s="147"/>
      <c r="J46" s="147"/>
      <c r="K46" s="147"/>
      <c r="L46" s="147"/>
      <c r="M46" s="147"/>
      <c r="N46" s="147"/>
      <c r="O46" s="147"/>
      <c r="P46" s="147"/>
      <c r="Q46" s="147"/>
      <c r="R46" s="147"/>
      <c r="S46" s="147"/>
      <c r="T46" s="147"/>
      <c r="U46" s="147"/>
      <c r="V46" s="147"/>
      <c r="W46" s="147"/>
      <c r="X46" s="147"/>
      <c r="Y46" s="185"/>
      <c r="Z46" s="152"/>
      <c r="AA46" s="152"/>
      <c r="AB46" s="152"/>
      <c r="AC46" s="147"/>
      <c r="AD46" s="147"/>
      <c r="AE46" s="147"/>
      <c r="AF46" s="147"/>
    </row>
    <row r="47" spans="1:32" ht="18.600000000000001">
      <c r="B47" s="152"/>
      <c r="C47" s="86"/>
      <c r="D47" s="86"/>
      <c r="E47" s="86"/>
      <c r="F47" s="75"/>
      <c r="G47" s="187"/>
      <c r="H47" s="188"/>
      <c r="I47" s="188"/>
      <c r="J47" s="188"/>
      <c r="K47" s="188"/>
      <c r="L47" s="188"/>
      <c r="M47" s="189"/>
      <c r="N47" s="189"/>
      <c r="O47" s="189"/>
      <c r="P47" s="189"/>
      <c r="Q47" s="190"/>
      <c r="R47" s="77"/>
      <c r="S47" s="77"/>
      <c r="T47" s="77"/>
      <c r="U47" s="77"/>
      <c r="V47" s="191"/>
      <c r="W47" s="77"/>
      <c r="X47" s="192"/>
      <c r="Y47" s="185"/>
      <c r="Z47" s="662"/>
      <c r="AA47" s="662"/>
      <c r="AB47" s="662"/>
      <c r="AC47" s="147"/>
      <c r="AD47" s="147"/>
      <c r="AE47" s="147"/>
      <c r="AF47" s="147"/>
    </row>
    <row r="48" spans="1:32" ht="18.600000000000001">
      <c r="B48" s="152"/>
      <c r="C48" s="86"/>
      <c r="D48" s="86"/>
      <c r="E48" s="86"/>
      <c r="F48" s="75"/>
      <c r="G48" s="187"/>
      <c r="H48" s="188"/>
      <c r="I48" s="188"/>
      <c r="J48" s="188"/>
      <c r="K48" s="188"/>
      <c r="L48" s="188"/>
      <c r="M48" s="189"/>
      <c r="N48" s="189"/>
      <c r="O48" s="189"/>
      <c r="P48" s="189"/>
      <c r="Q48" s="190"/>
      <c r="R48" s="77"/>
      <c r="S48" s="77"/>
      <c r="T48" s="77"/>
      <c r="U48" s="77"/>
      <c r="V48" s="191"/>
      <c r="W48" s="77"/>
      <c r="X48" s="192"/>
      <c r="Y48" s="185"/>
      <c r="Z48" s="177"/>
      <c r="AA48" s="177"/>
      <c r="AB48" s="177"/>
      <c r="AC48" s="147"/>
      <c r="AD48" s="147"/>
      <c r="AE48" s="147"/>
      <c r="AF48" s="147"/>
    </row>
    <row r="49" spans="2:32" ht="18.600000000000001">
      <c r="B49" s="152"/>
      <c r="C49" s="86"/>
      <c r="D49" s="86"/>
      <c r="E49" s="86"/>
      <c r="F49" s="75"/>
      <c r="G49" s="187"/>
      <c r="H49" s="188"/>
      <c r="I49" s="188"/>
      <c r="J49" s="188"/>
      <c r="K49" s="188"/>
      <c r="L49" s="188"/>
      <c r="M49" s="189"/>
      <c r="N49" s="189"/>
      <c r="O49" s="189"/>
      <c r="P49" s="189"/>
      <c r="Q49" s="190"/>
      <c r="R49" s="77"/>
      <c r="S49" s="77"/>
      <c r="T49" s="77"/>
      <c r="U49" s="77"/>
      <c r="V49" s="191"/>
      <c r="W49" s="77"/>
      <c r="X49" s="192"/>
      <c r="Y49" s="185"/>
      <c r="Z49" s="147"/>
      <c r="AA49" s="147"/>
      <c r="AB49" s="147"/>
      <c r="AC49" s="147"/>
      <c r="AD49" s="147"/>
      <c r="AE49" s="147"/>
      <c r="AF49" s="147"/>
    </row>
    <row r="50" spans="2:32" ht="18.600000000000001">
      <c r="B50" s="152"/>
      <c r="C50" s="86"/>
      <c r="D50" s="86"/>
      <c r="E50" s="86"/>
      <c r="F50" s="75"/>
      <c r="G50" s="187"/>
      <c r="H50" s="188"/>
      <c r="I50" s="188"/>
      <c r="J50" s="188"/>
      <c r="K50" s="188"/>
      <c r="L50" s="188"/>
      <c r="M50" s="189"/>
      <c r="N50" s="189"/>
      <c r="O50" s="189"/>
      <c r="P50" s="189"/>
      <c r="Q50" s="190"/>
      <c r="R50" s="77"/>
      <c r="S50" s="77"/>
      <c r="T50" s="77"/>
      <c r="U50" s="77"/>
      <c r="V50" s="191"/>
      <c r="W50" s="77"/>
      <c r="X50" s="192"/>
      <c r="Y50" s="185"/>
      <c r="Z50" s="147"/>
      <c r="AA50" s="147"/>
      <c r="AB50" s="147"/>
      <c r="AC50" s="147"/>
      <c r="AD50" s="147"/>
      <c r="AE50" s="147"/>
      <c r="AF50" s="147"/>
    </row>
    <row r="51" spans="2:32" ht="18.600000000000001">
      <c r="B51" s="152"/>
      <c r="C51" s="86"/>
      <c r="D51" s="86"/>
      <c r="E51" s="86"/>
      <c r="F51" s="75"/>
      <c r="G51" s="187"/>
      <c r="H51" s="188"/>
      <c r="I51" s="188"/>
      <c r="J51" s="188"/>
      <c r="K51" s="188"/>
      <c r="L51" s="188"/>
      <c r="M51" s="189"/>
      <c r="N51" s="189"/>
      <c r="O51" s="189"/>
      <c r="P51" s="189"/>
      <c r="Q51" s="190"/>
      <c r="R51" s="77"/>
      <c r="S51" s="77"/>
      <c r="T51" s="77"/>
      <c r="U51" s="77"/>
      <c r="V51" s="191"/>
      <c r="W51" s="77"/>
      <c r="X51" s="192"/>
      <c r="Y51" s="193"/>
      <c r="Z51" s="147"/>
      <c r="AA51" s="147"/>
      <c r="AB51" s="147"/>
      <c r="AC51" s="147"/>
      <c r="AD51" s="147"/>
      <c r="AE51" s="147"/>
      <c r="AF51" s="147"/>
    </row>
    <row r="52" spans="2:32" ht="2.25" customHeight="1">
      <c r="B52" s="152"/>
      <c r="C52" s="75"/>
      <c r="D52" s="75"/>
      <c r="E52" s="75"/>
      <c r="F52" s="75"/>
      <c r="G52" s="188"/>
      <c r="H52" s="188"/>
      <c r="I52" s="188"/>
      <c r="J52" s="188"/>
      <c r="K52" s="188"/>
      <c r="L52" s="189"/>
      <c r="M52" s="189"/>
      <c r="N52" s="189"/>
      <c r="O52" s="189"/>
      <c r="P52" s="189"/>
      <c r="Q52" s="77"/>
      <c r="R52" s="77"/>
      <c r="S52" s="77"/>
      <c r="T52" s="77"/>
      <c r="U52" s="192"/>
      <c r="V52" s="191"/>
      <c r="W52" s="192"/>
      <c r="X52" s="192"/>
      <c r="Y52" s="193"/>
      <c r="Z52" s="147"/>
      <c r="AA52" s="147"/>
      <c r="AB52" s="147"/>
      <c r="AC52" s="147"/>
      <c r="AD52" s="147"/>
      <c r="AE52" s="147"/>
      <c r="AF52" s="147"/>
    </row>
    <row r="53" spans="2:32">
      <c r="B53" s="147"/>
      <c r="C53" s="147"/>
      <c r="D53" s="147"/>
      <c r="E53" s="147"/>
      <c r="F53" s="147"/>
      <c r="G53" s="147"/>
      <c r="H53" s="147"/>
      <c r="I53" s="147"/>
      <c r="J53" s="147"/>
      <c r="K53" s="147"/>
      <c r="L53" s="147"/>
      <c r="M53" s="147"/>
      <c r="N53" s="147"/>
      <c r="O53" s="147"/>
      <c r="P53" s="147"/>
      <c r="Q53" s="147"/>
      <c r="R53" s="147"/>
      <c r="S53" s="147"/>
      <c r="T53" s="147"/>
      <c r="U53" s="147"/>
      <c r="V53" s="147"/>
      <c r="W53" s="147"/>
      <c r="X53" s="147"/>
      <c r="Y53" s="194"/>
      <c r="Z53" s="147"/>
      <c r="AA53" s="147"/>
      <c r="AB53" s="147"/>
      <c r="AC53" s="147"/>
      <c r="AD53" s="147"/>
      <c r="AE53" s="147"/>
      <c r="AF53" s="147"/>
    </row>
    <row r="54" spans="2:32"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  <c r="P54" s="147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47"/>
      <c r="AD54" s="147"/>
      <c r="AE54" s="147"/>
      <c r="AF54" s="147"/>
    </row>
    <row r="55" spans="2:32">
      <c r="B55" s="147"/>
      <c r="C55" s="147"/>
      <c r="D55" s="147"/>
      <c r="E55" s="147"/>
      <c r="F55" s="147"/>
      <c r="G55" s="147"/>
      <c r="H55" s="147"/>
      <c r="I55" s="147"/>
      <c r="J55" s="147"/>
      <c r="K55" s="147"/>
      <c r="L55" s="147"/>
      <c r="M55" s="147"/>
      <c r="N55" s="147"/>
      <c r="O55" s="147"/>
      <c r="P55" s="147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47"/>
      <c r="AD55" s="147"/>
      <c r="AE55" s="147"/>
      <c r="AF55" s="147"/>
    </row>
    <row r="56" spans="2:32">
      <c r="B56" s="147"/>
      <c r="C56" s="147"/>
      <c r="D56" s="147"/>
      <c r="E56" s="147"/>
      <c r="F56" s="147"/>
      <c r="G56" s="147"/>
      <c r="H56" s="147"/>
      <c r="I56" s="147"/>
      <c r="J56" s="147"/>
      <c r="K56" s="147"/>
      <c r="L56" s="147"/>
      <c r="M56" s="147"/>
      <c r="N56" s="147"/>
      <c r="O56" s="147"/>
      <c r="P56" s="147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47"/>
      <c r="AD56" s="147"/>
      <c r="AE56" s="147"/>
      <c r="AF56" s="147"/>
    </row>
    <row r="57" spans="2:32">
      <c r="B57" s="147"/>
      <c r="C57" s="147"/>
      <c r="D57" s="147"/>
      <c r="E57" s="147"/>
      <c r="F57" s="147"/>
      <c r="G57" s="147"/>
      <c r="H57" s="147"/>
      <c r="I57" s="147"/>
      <c r="J57" s="147"/>
      <c r="K57" s="147"/>
      <c r="L57" s="147"/>
      <c r="M57" s="147"/>
      <c r="N57" s="147"/>
      <c r="O57" s="147"/>
      <c r="P57" s="147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  <c r="AB57" s="147"/>
      <c r="AC57" s="147"/>
      <c r="AD57" s="147"/>
      <c r="AE57" s="147"/>
      <c r="AF57" s="147"/>
    </row>
    <row r="58" spans="2:32">
      <c r="B58" s="147"/>
      <c r="C58" s="147"/>
      <c r="D58" s="147"/>
      <c r="E58" s="147"/>
      <c r="F58" s="147"/>
      <c r="G58" s="147"/>
      <c r="H58" s="147"/>
      <c r="I58" s="147"/>
      <c r="J58" s="147"/>
      <c r="K58" s="147"/>
      <c r="L58" s="147"/>
      <c r="M58" s="147"/>
      <c r="N58" s="147"/>
      <c r="O58" s="147"/>
      <c r="P58" s="147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  <c r="AB58" s="147"/>
      <c r="AC58" s="147"/>
      <c r="AD58" s="147"/>
      <c r="AE58" s="147"/>
      <c r="AF58" s="147"/>
    </row>
    <row r="59" spans="2:32">
      <c r="B59" s="147"/>
      <c r="C59" s="147"/>
      <c r="D59" s="147"/>
      <c r="E59" s="147"/>
      <c r="F59" s="147"/>
      <c r="G59" s="147"/>
      <c r="H59" s="147"/>
      <c r="I59" s="147"/>
      <c r="J59" s="147"/>
      <c r="K59" s="147"/>
      <c r="L59" s="147"/>
      <c r="M59" s="147"/>
      <c r="N59" s="147"/>
      <c r="O59" s="147"/>
      <c r="P59" s="147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7"/>
      <c r="AD59" s="147"/>
      <c r="AE59" s="147"/>
      <c r="AF59" s="147"/>
    </row>
    <row r="60" spans="2:32">
      <c r="B60" s="147"/>
      <c r="C60" s="147"/>
      <c r="D60" s="147"/>
      <c r="E60" s="147"/>
      <c r="F60" s="147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47"/>
      <c r="AD60" s="147"/>
      <c r="AE60" s="147"/>
      <c r="AF60" s="147"/>
    </row>
    <row r="61" spans="2:32">
      <c r="B61" s="147"/>
      <c r="C61" s="147"/>
      <c r="D61" s="147"/>
      <c r="E61" s="147"/>
      <c r="F61" s="147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147"/>
      <c r="R61" s="147"/>
      <c r="S61" s="147"/>
      <c r="T61" s="147"/>
      <c r="U61" s="147"/>
      <c r="V61" s="147"/>
      <c r="W61" s="147"/>
      <c r="X61" s="147"/>
      <c r="Y61" s="147"/>
      <c r="Z61" s="147"/>
      <c r="AA61" s="147"/>
      <c r="AB61" s="147"/>
      <c r="AC61" s="147"/>
      <c r="AD61" s="147"/>
      <c r="AE61" s="147"/>
      <c r="AF61" s="147"/>
    </row>
    <row r="62" spans="2:32">
      <c r="B62" s="147"/>
      <c r="C62" s="147"/>
      <c r="D62" s="147"/>
      <c r="E62" s="147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</row>
    <row r="63" spans="2:32">
      <c r="B63" s="147"/>
      <c r="C63" s="147"/>
      <c r="D63" s="147"/>
      <c r="E63" s="147"/>
      <c r="F63" s="147"/>
      <c r="G63" s="147"/>
      <c r="H63" s="147"/>
      <c r="I63" s="147"/>
      <c r="J63" s="147"/>
      <c r="K63" s="147"/>
      <c r="L63" s="147"/>
      <c r="M63" s="147"/>
      <c r="N63" s="147"/>
      <c r="O63" s="147"/>
      <c r="P63" s="147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  <c r="AB63" s="147"/>
      <c r="AC63" s="147"/>
      <c r="AD63" s="147"/>
      <c r="AE63" s="147"/>
      <c r="AF63" s="147"/>
    </row>
    <row r="64" spans="2:32">
      <c r="B64" s="147"/>
      <c r="C64" s="147"/>
      <c r="D64" s="147"/>
      <c r="E64" s="147"/>
      <c r="F64" s="147"/>
      <c r="G64" s="147"/>
      <c r="H64" s="147"/>
      <c r="I64" s="147"/>
      <c r="J64" s="147"/>
      <c r="K64" s="147"/>
      <c r="L64" s="147"/>
      <c r="M64" s="147"/>
      <c r="N64" s="147"/>
      <c r="O64" s="147"/>
      <c r="P64" s="147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  <c r="AC64" s="147"/>
      <c r="AD64" s="147"/>
      <c r="AE64" s="147"/>
      <c r="AF64" s="147"/>
    </row>
    <row r="65" spans="2:32">
      <c r="B65" s="147"/>
      <c r="C65" s="147"/>
      <c r="D65" s="147"/>
      <c r="E65" s="147"/>
      <c r="F65" s="147"/>
      <c r="G65" s="147"/>
      <c r="H65" s="147"/>
      <c r="I65" s="147"/>
      <c r="J65" s="147"/>
      <c r="K65" s="147"/>
      <c r="L65" s="147"/>
      <c r="M65" s="147"/>
      <c r="N65" s="147"/>
      <c r="O65" s="147"/>
      <c r="P65" s="147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  <c r="AB65" s="147"/>
      <c r="AC65" s="147"/>
      <c r="AD65" s="147"/>
      <c r="AE65" s="147"/>
      <c r="AF65" s="147"/>
    </row>
    <row r="66" spans="2:32">
      <c r="B66" s="147"/>
      <c r="C66" s="147"/>
      <c r="D66" s="147"/>
      <c r="E66" s="147"/>
      <c r="F66" s="147"/>
      <c r="G66" s="147"/>
      <c r="H66" s="147"/>
      <c r="I66" s="147"/>
      <c r="J66" s="147"/>
      <c r="K66" s="147"/>
      <c r="L66" s="147"/>
      <c r="M66" s="147"/>
      <c r="N66" s="147"/>
      <c r="O66" s="147"/>
      <c r="P66" s="147"/>
      <c r="Q66" s="147"/>
      <c r="R66" s="147"/>
      <c r="S66" s="147"/>
      <c r="T66" s="147"/>
      <c r="U66" s="147"/>
      <c r="V66" s="147"/>
      <c r="W66" s="147"/>
      <c r="X66" s="147"/>
      <c r="Y66" s="147"/>
      <c r="Z66" s="147"/>
      <c r="AA66" s="147"/>
      <c r="AB66" s="147"/>
      <c r="AC66" s="147"/>
      <c r="AD66" s="147"/>
      <c r="AE66" s="147"/>
      <c r="AF66" s="147"/>
    </row>
    <row r="67" spans="2:32">
      <c r="B67" s="147"/>
      <c r="C67" s="147"/>
      <c r="D67" s="147"/>
      <c r="E67" s="147"/>
      <c r="F67" s="147"/>
      <c r="G67" s="147"/>
      <c r="H67" s="147"/>
      <c r="I67" s="147"/>
      <c r="J67" s="147"/>
      <c r="K67" s="147"/>
      <c r="L67" s="147"/>
      <c r="M67" s="147"/>
      <c r="N67" s="147"/>
      <c r="O67" s="147"/>
      <c r="P67" s="147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7"/>
      <c r="AD67" s="147"/>
      <c r="AE67" s="147"/>
      <c r="AF67" s="147"/>
    </row>
    <row r="68" spans="2:32">
      <c r="B68" s="147"/>
      <c r="C68" s="147"/>
      <c r="D68" s="147"/>
      <c r="E68" s="14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</row>
    <row r="69" spans="2:32">
      <c r="B69" s="147"/>
      <c r="C69" s="147"/>
      <c r="D69" s="147"/>
      <c r="E69" s="147"/>
      <c r="F69" s="147"/>
      <c r="G69" s="147"/>
      <c r="H69" s="147"/>
      <c r="I69" s="147"/>
      <c r="J69" s="147"/>
      <c r="K69" s="147"/>
      <c r="L69" s="147"/>
      <c r="M69" s="147"/>
      <c r="N69" s="147"/>
      <c r="O69" s="147"/>
      <c r="P69" s="147"/>
      <c r="Q69" s="147"/>
      <c r="R69" s="147"/>
      <c r="S69" s="147"/>
      <c r="T69" s="147"/>
      <c r="U69" s="147"/>
      <c r="V69" s="147"/>
      <c r="W69" s="147"/>
      <c r="X69" s="147"/>
      <c r="Y69" s="147"/>
      <c r="Z69" s="147"/>
      <c r="AA69" s="147"/>
      <c r="AB69" s="147"/>
      <c r="AC69" s="147"/>
      <c r="AD69" s="147"/>
      <c r="AE69" s="147"/>
      <c r="AF69" s="147"/>
    </row>
    <row r="70" spans="2:32">
      <c r="B70" s="147"/>
      <c r="C70" s="147"/>
      <c r="D70" s="147"/>
      <c r="E70" s="147"/>
      <c r="F70" s="147"/>
      <c r="G70" s="147"/>
      <c r="H70" s="147"/>
      <c r="I70" s="147"/>
      <c r="J70" s="147"/>
      <c r="K70" s="147"/>
      <c r="L70" s="147"/>
      <c r="M70" s="147"/>
      <c r="N70" s="147"/>
      <c r="O70" s="147"/>
      <c r="P70" s="147"/>
      <c r="Q70" s="147"/>
      <c r="R70" s="147"/>
      <c r="S70" s="147"/>
      <c r="T70" s="147"/>
      <c r="U70" s="147"/>
      <c r="V70" s="147"/>
      <c r="W70" s="147"/>
      <c r="X70" s="147"/>
      <c r="Y70" s="147"/>
      <c r="Z70" s="147"/>
      <c r="AA70" s="147"/>
      <c r="AB70" s="147"/>
      <c r="AC70" s="147"/>
      <c r="AD70" s="147"/>
      <c r="AE70" s="147"/>
      <c r="AF70" s="147"/>
    </row>
    <row r="71" spans="2:32">
      <c r="B71" s="147"/>
      <c r="C71" s="147"/>
      <c r="D71" s="147"/>
      <c r="E71" s="147"/>
      <c r="F71" s="147"/>
      <c r="G71" s="147"/>
      <c r="H71" s="147"/>
      <c r="I71" s="147"/>
      <c r="J71" s="147"/>
      <c r="K71" s="147"/>
      <c r="L71" s="147"/>
      <c r="M71" s="147"/>
      <c r="N71" s="147"/>
      <c r="O71" s="147"/>
      <c r="P71" s="147"/>
      <c r="Q71" s="147"/>
      <c r="R71" s="147"/>
      <c r="S71" s="147"/>
      <c r="T71" s="147"/>
      <c r="U71" s="147"/>
      <c r="V71" s="147"/>
      <c r="W71" s="147"/>
      <c r="X71" s="147"/>
      <c r="Y71" s="147"/>
      <c r="Z71" s="147"/>
      <c r="AA71" s="147"/>
      <c r="AB71" s="147"/>
      <c r="AC71" s="147"/>
      <c r="AD71" s="147"/>
      <c r="AE71" s="147"/>
      <c r="AF71" s="147"/>
    </row>
    <row r="72" spans="2:32">
      <c r="B72" s="147"/>
      <c r="C72" s="147"/>
      <c r="D72" s="147"/>
      <c r="E72" s="147"/>
      <c r="F72" s="147"/>
      <c r="G72" s="147"/>
      <c r="H72" s="147"/>
      <c r="I72" s="147"/>
      <c r="J72" s="147"/>
      <c r="K72" s="147"/>
      <c r="L72" s="147"/>
      <c r="M72" s="147"/>
      <c r="N72" s="147"/>
      <c r="O72" s="147"/>
      <c r="P72" s="147"/>
      <c r="Q72" s="147"/>
      <c r="R72" s="147"/>
      <c r="S72" s="147"/>
      <c r="T72" s="147"/>
      <c r="U72" s="147"/>
      <c r="V72" s="147"/>
      <c r="W72" s="147"/>
      <c r="X72" s="147"/>
      <c r="Y72" s="147"/>
      <c r="Z72" s="147"/>
      <c r="AA72" s="147"/>
      <c r="AB72" s="147"/>
      <c r="AC72" s="147"/>
      <c r="AD72" s="147"/>
      <c r="AE72" s="147"/>
      <c r="AF72" s="147"/>
    </row>
    <row r="73" spans="2:32">
      <c r="B73" s="147"/>
      <c r="C73" s="147"/>
      <c r="D73" s="147"/>
      <c r="E73" s="147"/>
      <c r="F73" s="147"/>
      <c r="G73" s="147"/>
      <c r="H73" s="147"/>
      <c r="I73" s="147"/>
      <c r="J73" s="147"/>
      <c r="K73" s="147"/>
      <c r="L73" s="147"/>
      <c r="M73" s="147"/>
      <c r="N73" s="147"/>
      <c r="O73" s="147"/>
      <c r="P73" s="147"/>
      <c r="Q73" s="147"/>
      <c r="R73" s="147"/>
      <c r="S73" s="147"/>
      <c r="T73" s="147"/>
      <c r="U73" s="147"/>
      <c r="V73" s="147"/>
      <c r="W73" s="147"/>
      <c r="X73" s="147"/>
      <c r="Y73" s="147"/>
      <c r="Z73" s="147"/>
      <c r="AA73" s="147"/>
      <c r="AB73" s="147"/>
      <c r="AC73" s="147"/>
      <c r="AD73" s="147"/>
      <c r="AE73" s="147"/>
      <c r="AF73" s="147"/>
    </row>
    <row r="74" spans="2:32">
      <c r="B74" s="147"/>
      <c r="C74" s="147"/>
      <c r="D74" s="147"/>
      <c r="E74" s="147"/>
      <c r="F74" s="147"/>
      <c r="G74" s="147"/>
      <c r="H74" s="147"/>
      <c r="I74" s="147"/>
      <c r="J74" s="147"/>
      <c r="K74" s="147"/>
      <c r="L74" s="147"/>
      <c r="M74" s="147"/>
      <c r="N74" s="147"/>
      <c r="O74" s="147"/>
      <c r="P74" s="147"/>
      <c r="Q74" s="147"/>
      <c r="R74" s="147"/>
      <c r="S74" s="147"/>
      <c r="T74" s="147"/>
      <c r="U74" s="147"/>
      <c r="V74" s="147"/>
      <c r="W74" s="147"/>
      <c r="X74" s="147"/>
      <c r="Y74" s="147"/>
      <c r="Z74" s="147"/>
      <c r="AA74" s="147"/>
      <c r="AB74" s="147"/>
      <c r="AC74" s="147"/>
      <c r="AD74" s="147"/>
      <c r="AE74" s="147"/>
      <c r="AF74" s="147"/>
    </row>
    <row r="75" spans="2:32">
      <c r="B75" s="147"/>
      <c r="C75" s="147"/>
      <c r="D75" s="147"/>
      <c r="E75" s="147"/>
      <c r="F75" s="147"/>
      <c r="G75" s="147"/>
      <c r="H75" s="147"/>
      <c r="I75" s="147"/>
      <c r="J75" s="147"/>
      <c r="K75" s="147"/>
      <c r="L75" s="147"/>
      <c r="M75" s="147"/>
      <c r="N75" s="147"/>
      <c r="O75" s="147"/>
      <c r="P75" s="147"/>
      <c r="Q75" s="147"/>
      <c r="R75" s="147"/>
      <c r="S75" s="147"/>
      <c r="T75" s="147"/>
      <c r="U75" s="147"/>
      <c r="V75" s="147"/>
      <c r="W75" s="147"/>
      <c r="X75" s="147"/>
      <c r="Y75" s="147"/>
      <c r="Z75" s="147"/>
      <c r="AA75" s="147"/>
      <c r="AB75" s="147"/>
      <c r="AC75" s="147"/>
      <c r="AD75" s="147"/>
      <c r="AE75" s="147"/>
      <c r="AF75" s="147"/>
    </row>
    <row r="76" spans="2:32">
      <c r="B76" s="147"/>
      <c r="C76" s="147"/>
      <c r="D76" s="147"/>
      <c r="E76" s="147"/>
      <c r="F76" s="147"/>
      <c r="G76" s="147"/>
      <c r="H76" s="147"/>
      <c r="I76" s="147"/>
      <c r="J76" s="147"/>
      <c r="K76" s="147"/>
      <c r="L76" s="147"/>
      <c r="M76" s="147"/>
      <c r="N76" s="147"/>
      <c r="O76" s="147"/>
      <c r="P76" s="147"/>
      <c r="Q76" s="147"/>
      <c r="R76" s="147"/>
      <c r="S76" s="147"/>
      <c r="T76" s="147"/>
      <c r="U76" s="147"/>
      <c r="V76" s="147"/>
      <c r="W76" s="147"/>
      <c r="X76" s="147"/>
      <c r="Y76" s="147"/>
      <c r="Z76" s="147"/>
      <c r="AA76" s="147"/>
      <c r="AB76" s="147"/>
      <c r="AC76" s="147"/>
      <c r="AD76" s="147"/>
      <c r="AE76" s="147"/>
      <c r="AF76" s="147"/>
    </row>
    <row r="77" spans="2:32">
      <c r="B77" s="147"/>
      <c r="C77" s="147"/>
      <c r="D77" s="147"/>
      <c r="E77" s="147"/>
      <c r="F77" s="147"/>
      <c r="G77" s="147"/>
      <c r="H77" s="147"/>
      <c r="I77" s="147"/>
      <c r="J77" s="147"/>
      <c r="K77" s="147"/>
      <c r="L77" s="147"/>
      <c r="M77" s="147"/>
      <c r="N77" s="147"/>
      <c r="O77" s="147"/>
      <c r="P77" s="147"/>
      <c r="Q77" s="147"/>
      <c r="R77" s="147"/>
      <c r="S77" s="147"/>
      <c r="T77" s="147"/>
      <c r="U77" s="147"/>
      <c r="V77" s="147"/>
      <c r="W77" s="147"/>
      <c r="X77" s="147"/>
      <c r="Y77" s="147"/>
      <c r="Z77" s="147"/>
      <c r="AA77" s="147"/>
      <c r="AB77" s="147"/>
      <c r="AC77" s="147"/>
      <c r="AD77" s="147"/>
      <c r="AE77" s="147"/>
      <c r="AF77" s="147"/>
    </row>
    <row r="78" spans="2:32">
      <c r="B78" s="147"/>
      <c r="C78" s="147"/>
      <c r="D78" s="147"/>
      <c r="E78" s="147"/>
      <c r="F78" s="147"/>
      <c r="G78" s="147"/>
      <c r="H78" s="147"/>
      <c r="I78" s="147"/>
      <c r="J78" s="147"/>
      <c r="K78" s="147"/>
      <c r="L78" s="147"/>
      <c r="M78" s="147"/>
      <c r="N78" s="147"/>
      <c r="O78" s="147"/>
      <c r="P78" s="147"/>
      <c r="Q78" s="147"/>
      <c r="R78" s="147"/>
      <c r="S78" s="147"/>
      <c r="T78" s="147"/>
      <c r="U78" s="147"/>
      <c r="V78" s="147"/>
      <c r="W78" s="147"/>
      <c r="X78" s="147"/>
      <c r="Y78" s="147"/>
      <c r="Z78" s="147"/>
      <c r="AA78" s="147"/>
      <c r="AB78" s="147"/>
      <c r="AC78" s="147"/>
      <c r="AD78" s="147"/>
      <c r="AE78" s="147"/>
      <c r="AF78" s="147"/>
    </row>
    <row r="79" spans="2:32">
      <c r="B79" s="147"/>
      <c r="C79" s="147"/>
      <c r="D79" s="147"/>
      <c r="E79" s="147"/>
      <c r="F79" s="147"/>
      <c r="G79" s="147"/>
      <c r="H79" s="147"/>
      <c r="I79" s="147"/>
      <c r="J79" s="147"/>
      <c r="K79" s="147"/>
      <c r="L79" s="147"/>
      <c r="M79" s="147"/>
      <c r="N79" s="147"/>
      <c r="O79" s="147"/>
      <c r="P79" s="147"/>
      <c r="Q79" s="147"/>
      <c r="R79" s="147"/>
      <c r="S79" s="147"/>
      <c r="T79" s="147"/>
      <c r="U79" s="147"/>
      <c r="V79" s="147"/>
      <c r="W79" s="147"/>
      <c r="X79" s="147"/>
      <c r="Y79" s="147"/>
      <c r="Z79" s="147"/>
      <c r="AA79" s="147"/>
      <c r="AB79" s="147"/>
      <c r="AC79" s="147"/>
      <c r="AD79" s="147"/>
      <c r="AE79" s="147"/>
      <c r="AF79" s="147"/>
    </row>
    <row r="80" spans="2:32">
      <c r="B80" s="147"/>
      <c r="C80" s="147"/>
      <c r="D80" s="147"/>
      <c r="E80" s="147"/>
      <c r="F80" s="147"/>
      <c r="G80" s="147"/>
      <c r="H80" s="147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7"/>
      <c r="AD80" s="147"/>
      <c r="AE80" s="147"/>
      <c r="AF80" s="147"/>
    </row>
    <row r="81" spans="2:32">
      <c r="B81" s="147"/>
      <c r="C81" s="147"/>
      <c r="D81" s="147"/>
      <c r="E81" s="147"/>
      <c r="F81" s="147"/>
      <c r="G81" s="147"/>
      <c r="H81" s="147"/>
      <c r="I81" s="147"/>
      <c r="J81" s="147"/>
      <c r="K81" s="147"/>
      <c r="L81" s="147"/>
      <c r="M81" s="147"/>
      <c r="N81" s="147"/>
      <c r="O81" s="147"/>
      <c r="P81" s="147"/>
      <c r="Q81" s="147"/>
      <c r="R81" s="147"/>
      <c r="S81" s="147"/>
      <c r="T81" s="147"/>
      <c r="U81" s="147"/>
      <c r="V81" s="147"/>
      <c r="W81" s="147"/>
      <c r="X81" s="147"/>
      <c r="Y81" s="147"/>
      <c r="Z81" s="147"/>
      <c r="AA81" s="147"/>
      <c r="AB81" s="147"/>
      <c r="AC81" s="147"/>
      <c r="AD81" s="147"/>
      <c r="AE81" s="147"/>
      <c r="AF81" s="147"/>
    </row>
    <row r="82" spans="2:32">
      <c r="B82" s="147"/>
      <c r="C82" s="147"/>
      <c r="D82" s="147"/>
      <c r="E82" s="147"/>
      <c r="F82" s="147"/>
      <c r="G82" s="147"/>
      <c r="H82" s="147"/>
      <c r="I82" s="147"/>
      <c r="J82" s="147"/>
      <c r="K82" s="147"/>
      <c r="L82" s="147"/>
      <c r="M82" s="147"/>
      <c r="N82" s="147"/>
      <c r="O82" s="147"/>
      <c r="P82" s="147"/>
      <c r="Q82" s="147"/>
      <c r="R82" s="147"/>
      <c r="S82" s="147"/>
      <c r="T82" s="147"/>
      <c r="U82" s="147"/>
      <c r="V82" s="147"/>
      <c r="W82" s="147"/>
      <c r="X82" s="147"/>
      <c r="Y82" s="147"/>
      <c r="Z82" s="147"/>
      <c r="AA82" s="147"/>
      <c r="AB82" s="147"/>
      <c r="AC82" s="147"/>
      <c r="AD82" s="147"/>
      <c r="AE82" s="147"/>
      <c r="AF82" s="147"/>
    </row>
    <row r="83" spans="2:32">
      <c r="B83" s="147"/>
      <c r="C83" s="147"/>
      <c r="D83" s="147"/>
      <c r="E83" s="147"/>
      <c r="F83" s="147"/>
      <c r="G83" s="147"/>
      <c r="H83" s="147"/>
      <c r="I83" s="147"/>
      <c r="J83" s="147"/>
      <c r="K83" s="147"/>
      <c r="L83" s="147"/>
      <c r="M83" s="147"/>
      <c r="N83" s="147"/>
      <c r="O83" s="147"/>
      <c r="P83" s="147"/>
      <c r="Q83" s="147"/>
      <c r="R83" s="147"/>
      <c r="S83" s="147"/>
      <c r="T83" s="147"/>
      <c r="U83" s="147"/>
      <c r="V83" s="147"/>
      <c r="W83" s="147"/>
      <c r="X83" s="147"/>
      <c r="Y83" s="147"/>
      <c r="Z83" s="147"/>
      <c r="AA83" s="147"/>
      <c r="AB83" s="147"/>
      <c r="AC83" s="147"/>
      <c r="AD83" s="147"/>
      <c r="AE83" s="147"/>
      <c r="AF83" s="147"/>
    </row>
    <row r="84" spans="2:32">
      <c r="B84" s="147"/>
      <c r="C84" s="147"/>
      <c r="D84" s="147"/>
      <c r="E84" s="147"/>
      <c r="F84" s="147"/>
      <c r="G84" s="147"/>
      <c r="H84" s="147"/>
      <c r="I84" s="147"/>
      <c r="J84" s="147"/>
      <c r="K84" s="147"/>
      <c r="L84" s="147"/>
      <c r="M84" s="147"/>
      <c r="N84" s="147"/>
      <c r="O84" s="147"/>
      <c r="P84" s="147"/>
      <c r="Q84" s="147"/>
      <c r="R84" s="147"/>
      <c r="S84" s="147"/>
      <c r="T84" s="147"/>
      <c r="U84" s="147"/>
      <c r="V84" s="147"/>
      <c r="W84" s="147"/>
      <c r="X84" s="147"/>
      <c r="Y84" s="147"/>
      <c r="Z84" s="147"/>
      <c r="AA84" s="147"/>
      <c r="AB84" s="147"/>
      <c r="AC84" s="147"/>
      <c r="AD84" s="147"/>
      <c r="AE84" s="147"/>
      <c r="AF84" s="147"/>
    </row>
    <row r="85" spans="2:32">
      <c r="B85" s="147"/>
      <c r="C85" s="147"/>
      <c r="D85" s="147"/>
      <c r="E85" s="147"/>
      <c r="F85" s="147"/>
      <c r="G85" s="147"/>
      <c r="H85" s="147"/>
      <c r="I85" s="147"/>
      <c r="J85" s="147"/>
      <c r="K85" s="147"/>
      <c r="L85" s="147"/>
      <c r="M85" s="147"/>
      <c r="N85" s="147"/>
      <c r="O85" s="147"/>
      <c r="P85" s="147"/>
      <c r="Q85" s="147"/>
      <c r="R85" s="147"/>
      <c r="S85" s="147"/>
      <c r="T85" s="147"/>
      <c r="U85" s="147"/>
      <c r="V85" s="147"/>
      <c r="W85" s="147"/>
      <c r="X85" s="147"/>
      <c r="Y85" s="147"/>
      <c r="Z85" s="147"/>
      <c r="AA85" s="147"/>
      <c r="AB85" s="147"/>
      <c r="AC85" s="147"/>
      <c r="AD85" s="147"/>
      <c r="AE85" s="147"/>
      <c r="AF85" s="147"/>
    </row>
    <row r="86" spans="2:32">
      <c r="B86" s="147"/>
      <c r="C86" s="147"/>
      <c r="D86" s="147"/>
      <c r="E86" s="147"/>
      <c r="F86" s="147"/>
      <c r="G86" s="147"/>
      <c r="H86" s="147"/>
      <c r="I86" s="147"/>
      <c r="J86" s="147"/>
      <c r="K86" s="147"/>
      <c r="L86" s="147"/>
      <c r="M86" s="147"/>
      <c r="N86" s="147"/>
      <c r="O86" s="147"/>
      <c r="P86" s="147"/>
      <c r="Q86" s="147"/>
      <c r="R86" s="147"/>
      <c r="S86" s="147"/>
      <c r="T86" s="147"/>
      <c r="U86" s="147"/>
      <c r="V86" s="147"/>
      <c r="W86" s="147"/>
      <c r="X86" s="147"/>
      <c r="Y86" s="147"/>
      <c r="Z86" s="147"/>
      <c r="AA86" s="147"/>
      <c r="AB86" s="147"/>
      <c r="AC86" s="147"/>
      <c r="AD86" s="147"/>
      <c r="AE86" s="147"/>
      <c r="AF86" s="147"/>
    </row>
    <row r="87" spans="2:32">
      <c r="B87" s="147"/>
      <c r="C87" s="147"/>
      <c r="D87" s="147"/>
      <c r="E87" s="147"/>
      <c r="F87" s="147"/>
      <c r="G87" s="147"/>
      <c r="H87" s="147"/>
      <c r="I87" s="147"/>
      <c r="J87" s="147"/>
      <c r="K87" s="147"/>
      <c r="L87" s="147"/>
      <c r="M87" s="147"/>
      <c r="N87" s="147"/>
      <c r="O87" s="147"/>
      <c r="P87" s="147"/>
      <c r="Q87" s="147"/>
      <c r="R87" s="147"/>
      <c r="S87" s="147"/>
      <c r="T87" s="147"/>
      <c r="U87" s="147"/>
      <c r="V87" s="147"/>
      <c r="W87" s="147"/>
      <c r="X87" s="147"/>
      <c r="Y87" s="147"/>
      <c r="Z87" s="147"/>
      <c r="AA87" s="147"/>
      <c r="AB87" s="147"/>
      <c r="AC87" s="147"/>
      <c r="AD87" s="147"/>
      <c r="AE87" s="147"/>
      <c r="AF87" s="147"/>
    </row>
    <row r="88" spans="2:32">
      <c r="B88" s="147"/>
      <c r="C88" s="147"/>
      <c r="D88" s="147"/>
      <c r="E88" s="147"/>
      <c r="F88" s="147"/>
      <c r="G88" s="147"/>
      <c r="H88" s="147"/>
      <c r="I88" s="147"/>
      <c r="J88" s="147"/>
      <c r="K88" s="147"/>
      <c r="L88" s="147"/>
      <c r="M88" s="147"/>
      <c r="N88" s="147"/>
      <c r="O88" s="147"/>
      <c r="P88" s="147"/>
      <c r="Q88" s="147"/>
      <c r="R88" s="147"/>
      <c r="S88" s="147"/>
      <c r="T88" s="147"/>
      <c r="U88" s="147"/>
      <c r="V88" s="147"/>
      <c r="W88" s="147"/>
      <c r="X88" s="147"/>
      <c r="Y88" s="147"/>
      <c r="Z88" s="147"/>
      <c r="AA88" s="147"/>
      <c r="AB88" s="147"/>
      <c r="AC88" s="147"/>
      <c r="AD88" s="147"/>
      <c r="AE88" s="147"/>
      <c r="AF88" s="147"/>
    </row>
    <row r="89" spans="2:32">
      <c r="B89" s="147"/>
      <c r="C89" s="147"/>
      <c r="D89" s="147"/>
      <c r="E89" s="147"/>
      <c r="F89" s="147"/>
      <c r="G89" s="147"/>
      <c r="H89" s="147"/>
      <c r="I89" s="147"/>
      <c r="J89" s="147"/>
      <c r="K89" s="147"/>
      <c r="L89" s="147"/>
      <c r="M89" s="147"/>
      <c r="N89" s="147"/>
      <c r="O89" s="147"/>
      <c r="P89" s="147"/>
      <c r="Q89" s="147"/>
      <c r="R89" s="147"/>
      <c r="S89" s="147"/>
      <c r="T89" s="147"/>
      <c r="U89" s="147"/>
      <c r="V89" s="147"/>
      <c r="W89" s="147"/>
      <c r="X89" s="147"/>
      <c r="Y89" s="147"/>
      <c r="Z89" s="147"/>
      <c r="AA89" s="147"/>
      <c r="AB89" s="147"/>
      <c r="AC89" s="147"/>
      <c r="AD89" s="147"/>
      <c r="AE89" s="147"/>
      <c r="AF89" s="147"/>
    </row>
    <row r="90" spans="2:32">
      <c r="B90" s="147"/>
      <c r="C90" s="147"/>
      <c r="D90" s="147"/>
      <c r="E90" s="147"/>
      <c r="F90" s="147"/>
      <c r="G90" s="147"/>
      <c r="H90" s="147"/>
      <c r="I90" s="147"/>
      <c r="J90" s="147"/>
      <c r="K90" s="147"/>
      <c r="L90" s="147"/>
      <c r="M90" s="147"/>
      <c r="N90" s="147"/>
      <c r="O90" s="147"/>
      <c r="P90" s="147"/>
      <c r="Q90" s="147"/>
      <c r="R90" s="147"/>
      <c r="S90" s="147"/>
      <c r="T90" s="147"/>
      <c r="U90" s="147"/>
      <c r="V90" s="147"/>
      <c r="W90" s="147"/>
      <c r="X90" s="147"/>
      <c r="Y90" s="147"/>
      <c r="Z90" s="147"/>
      <c r="AA90" s="147"/>
      <c r="AB90" s="147"/>
      <c r="AC90" s="147"/>
      <c r="AD90" s="147"/>
      <c r="AE90" s="147"/>
      <c r="AF90" s="147"/>
    </row>
    <row r="91" spans="2:32">
      <c r="B91" s="147"/>
      <c r="C91" s="147"/>
      <c r="D91" s="147"/>
      <c r="E91" s="147"/>
      <c r="F91" s="147"/>
      <c r="G91" s="147"/>
      <c r="H91" s="147"/>
      <c r="I91" s="147"/>
      <c r="J91" s="147"/>
      <c r="K91" s="147"/>
      <c r="L91" s="147"/>
      <c r="M91" s="147"/>
      <c r="N91" s="147"/>
      <c r="O91" s="147"/>
      <c r="P91" s="147"/>
      <c r="Q91" s="147"/>
      <c r="R91" s="147"/>
      <c r="S91" s="147"/>
      <c r="T91" s="147"/>
      <c r="U91" s="147"/>
      <c r="V91" s="147"/>
      <c r="W91" s="147"/>
      <c r="X91" s="147"/>
      <c r="Y91" s="147"/>
      <c r="Z91" s="147"/>
      <c r="AA91" s="147"/>
      <c r="AB91" s="147"/>
      <c r="AC91" s="147"/>
      <c r="AD91" s="147"/>
      <c r="AE91" s="147"/>
      <c r="AF91" s="147"/>
    </row>
    <row r="92" spans="2:32">
      <c r="B92" s="147"/>
      <c r="C92" s="147"/>
      <c r="D92" s="147"/>
      <c r="E92" s="147"/>
      <c r="F92" s="147"/>
      <c r="G92" s="147"/>
      <c r="H92" s="147"/>
      <c r="I92" s="147"/>
      <c r="J92" s="147"/>
      <c r="K92" s="147"/>
      <c r="L92" s="147"/>
      <c r="M92" s="147"/>
      <c r="N92" s="147"/>
      <c r="O92" s="147"/>
      <c r="P92" s="147"/>
      <c r="Q92" s="147"/>
      <c r="R92" s="147"/>
      <c r="S92" s="147"/>
      <c r="T92" s="147"/>
      <c r="U92" s="147"/>
      <c r="V92" s="147"/>
      <c r="W92" s="147"/>
      <c r="X92" s="147"/>
      <c r="Y92" s="147"/>
      <c r="Z92" s="147"/>
      <c r="AA92" s="147"/>
      <c r="AB92" s="147"/>
      <c r="AC92" s="147"/>
      <c r="AD92" s="147"/>
      <c r="AE92" s="147"/>
      <c r="AF92" s="147"/>
    </row>
  </sheetData>
  <sortState xmlns:xlrd2="http://schemas.microsoft.com/office/spreadsheetml/2017/richdata2" ref="C29:X38">
    <sortCondition descending="1" ref="X29:X38"/>
  </sortState>
  <mergeCells count="13">
    <mergeCell ref="Z36:AB36"/>
    <mergeCell ref="Z44:AB44"/>
    <mergeCell ref="Z47:AB47"/>
    <mergeCell ref="G1:H1"/>
    <mergeCell ref="Z39:AB39"/>
    <mergeCell ref="U43:W43"/>
    <mergeCell ref="G14:H14"/>
    <mergeCell ref="G27:H27"/>
    <mergeCell ref="U1:W1"/>
    <mergeCell ref="Z38:AB38"/>
    <mergeCell ref="Z23:AB23"/>
    <mergeCell ref="Z24:AB24"/>
    <mergeCell ref="Z33:AB33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3AED9-EFD0-46BA-B32F-DB572BCFA309}">
  <dimension ref="A1:AC67"/>
  <sheetViews>
    <sheetView workbookViewId="0">
      <selection activeCell="P6" sqref="P6:Q37"/>
    </sheetView>
  </sheetViews>
  <sheetFormatPr defaultRowHeight="14.4"/>
  <cols>
    <col min="1" max="1" width="6.6640625" customWidth="1"/>
    <col min="9" max="9" width="22.88671875" customWidth="1"/>
  </cols>
  <sheetData>
    <row r="1" spans="1:29" ht="15" thickBot="1">
      <c r="A1" s="147"/>
      <c r="B1" s="147"/>
      <c r="C1" s="147"/>
      <c r="D1" s="147"/>
      <c r="E1" s="147"/>
      <c r="F1" s="147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</row>
    <row r="2" spans="1:29" ht="30">
      <c r="A2" s="147"/>
      <c r="B2" s="147"/>
      <c r="C2" s="147"/>
      <c r="D2" s="147"/>
      <c r="E2" s="147"/>
      <c r="F2" s="147"/>
      <c r="G2" s="1"/>
      <c r="H2" s="670" t="s">
        <v>19</v>
      </c>
      <c r="I2" s="671"/>
      <c r="J2" s="671"/>
      <c r="K2" s="671"/>
      <c r="L2" s="671"/>
      <c r="M2" s="671"/>
      <c r="N2" s="671"/>
      <c r="O2" s="671"/>
      <c r="P2" s="671"/>
      <c r="Q2" s="672"/>
      <c r="R2" s="1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</row>
    <row r="3" spans="1:29" ht="19.2" thickBot="1">
      <c r="A3" s="147"/>
      <c r="B3" s="147"/>
      <c r="C3" s="147"/>
      <c r="D3" s="147"/>
      <c r="E3" s="147"/>
      <c r="F3" s="147"/>
      <c r="G3" s="1"/>
      <c r="H3" s="203"/>
      <c r="I3" s="705"/>
      <c r="J3" s="705"/>
      <c r="K3" s="705"/>
      <c r="L3" s="705"/>
      <c r="M3" s="204"/>
      <c r="N3" s="204"/>
      <c r="O3" s="204"/>
      <c r="P3" s="204"/>
      <c r="Q3" s="205"/>
      <c r="R3" s="1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</row>
    <row r="4" spans="1:29" ht="19.8" thickTop="1" thickBot="1">
      <c r="A4" s="147"/>
      <c r="B4" s="147"/>
      <c r="C4" s="147"/>
      <c r="D4" s="147"/>
      <c r="E4" s="147"/>
      <c r="F4" s="147"/>
      <c r="G4" s="1"/>
      <c r="H4" s="206"/>
      <c r="I4" s="147"/>
      <c r="J4" s="289" t="s">
        <v>20</v>
      </c>
      <c r="K4" s="312">
        <f>SUM(J6:J42)</f>
        <v>10</v>
      </c>
      <c r="L4" s="289" t="s">
        <v>20</v>
      </c>
      <c r="M4" s="313">
        <f>SUM(L6:L42)</f>
        <v>10</v>
      </c>
      <c r="N4" s="289" t="s">
        <v>20</v>
      </c>
      <c r="O4" s="312">
        <f>SUM(N6:N42)</f>
        <v>192</v>
      </c>
      <c r="P4" s="289" t="s">
        <v>20</v>
      </c>
      <c r="Q4" s="314">
        <f>SUM(P6:P42)</f>
        <v>2146</v>
      </c>
      <c r="R4" s="60"/>
      <c r="S4" s="147"/>
      <c r="T4" s="147"/>
      <c r="U4" s="147"/>
      <c r="V4" s="147"/>
      <c r="W4" s="147"/>
      <c r="X4" s="147"/>
      <c r="Y4" s="147"/>
      <c r="Z4" s="147"/>
      <c r="AA4" s="147"/>
      <c r="AB4" s="147"/>
      <c r="AC4" s="147"/>
    </row>
    <row r="5" spans="1:29" ht="22.2" thickTop="1" thickBot="1">
      <c r="A5" s="147"/>
      <c r="B5" s="147"/>
      <c r="C5" s="147"/>
      <c r="D5" s="147"/>
      <c r="E5" s="147"/>
      <c r="F5" s="147"/>
      <c r="G5" s="59" t="s">
        <v>21</v>
      </c>
      <c r="H5" s="708" t="s">
        <v>22</v>
      </c>
      <c r="I5" s="709"/>
      <c r="J5" s="706" t="s">
        <v>48</v>
      </c>
      <c r="K5" s="706"/>
      <c r="L5" s="706" t="s">
        <v>50</v>
      </c>
      <c r="M5" s="706"/>
      <c r="N5" s="706" t="s">
        <v>49</v>
      </c>
      <c r="O5" s="706"/>
      <c r="P5" s="706" t="s">
        <v>51</v>
      </c>
      <c r="Q5" s="707"/>
      <c r="R5" s="1"/>
      <c r="S5" s="147"/>
      <c r="T5" s="147"/>
      <c r="U5" s="147"/>
      <c r="V5" s="147"/>
      <c r="W5" s="147"/>
      <c r="X5" s="147"/>
      <c r="Y5" s="147"/>
      <c r="Z5" s="147"/>
      <c r="AA5" s="147"/>
      <c r="AB5" s="147"/>
      <c r="AC5" s="147"/>
    </row>
    <row r="6" spans="1:29" ht="18.600000000000001">
      <c r="A6" s="147"/>
      <c r="B6" s="147"/>
      <c r="C6" s="147"/>
      <c r="D6" s="147"/>
      <c r="E6" s="147"/>
      <c r="F6" s="147"/>
      <c r="G6" s="8">
        <v>1</v>
      </c>
      <c r="H6" s="710" t="s">
        <v>30</v>
      </c>
      <c r="I6" s="711" t="s">
        <v>30</v>
      </c>
      <c r="J6" s="702">
        <v>4</v>
      </c>
      <c r="K6" s="702">
        <v>4</v>
      </c>
      <c r="L6" s="702">
        <v>1</v>
      </c>
      <c r="M6" s="702">
        <v>1</v>
      </c>
      <c r="N6" s="702">
        <v>23</v>
      </c>
      <c r="O6" s="702">
        <v>23</v>
      </c>
      <c r="P6" s="703">
        <v>141</v>
      </c>
      <c r="Q6" s="704">
        <v>141</v>
      </c>
      <c r="R6" s="9"/>
      <c r="S6" s="147"/>
      <c r="T6" s="147"/>
      <c r="U6" s="147"/>
      <c r="V6" s="147"/>
      <c r="W6" s="147"/>
      <c r="X6" s="147"/>
      <c r="Y6" s="147"/>
      <c r="Z6" s="147"/>
      <c r="AA6" s="147"/>
      <c r="AB6" s="147"/>
      <c r="AC6" s="147"/>
    </row>
    <row r="7" spans="1:29" ht="18.600000000000001">
      <c r="A7" s="147"/>
      <c r="B7" s="147"/>
      <c r="C7" s="147"/>
      <c r="D7" s="147"/>
      <c r="E7" s="147"/>
      <c r="F7" s="147"/>
      <c r="G7" s="8">
        <v>2</v>
      </c>
      <c r="H7" s="694" t="s">
        <v>25</v>
      </c>
      <c r="I7" s="695" t="s">
        <v>25</v>
      </c>
      <c r="J7" s="681">
        <v>2</v>
      </c>
      <c r="K7" s="681">
        <v>2</v>
      </c>
      <c r="L7" s="681">
        <v>3</v>
      </c>
      <c r="M7" s="681">
        <v>3</v>
      </c>
      <c r="N7" s="681">
        <v>29</v>
      </c>
      <c r="O7" s="681">
        <v>29</v>
      </c>
      <c r="P7" s="429">
        <v>226</v>
      </c>
      <c r="Q7" s="686">
        <v>226</v>
      </c>
      <c r="R7" s="9"/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</row>
    <row r="8" spans="1:29" ht="18.600000000000001">
      <c r="A8" s="147"/>
      <c r="B8" s="147"/>
      <c r="C8" s="147"/>
      <c r="D8" s="147"/>
      <c r="E8" s="147"/>
      <c r="F8" s="147"/>
      <c r="G8" s="8">
        <v>3</v>
      </c>
      <c r="H8" s="694" t="s">
        <v>57</v>
      </c>
      <c r="I8" s="695" t="s">
        <v>57</v>
      </c>
      <c r="J8" s="681">
        <v>2</v>
      </c>
      <c r="K8" s="681">
        <v>2</v>
      </c>
      <c r="L8" s="681">
        <v>1</v>
      </c>
      <c r="M8" s="681">
        <v>1</v>
      </c>
      <c r="N8" s="681">
        <v>31</v>
      </c>
      <c r="O8" s="681">
        <v>31</v>
      </c>
      <c r="P8" s="429">
        <v>182</v>
      </c>
      <c r="Q8" s="686">
        <v>182</v>
      </c>
      <c r="R8" s="9"/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</row>
    <row r="9" spans="1:29" ht="18.600000000000001">
      <c r="A9" s="147"/>
      <c r="B9" s="147"/>
      <c r="C9" s="147"/>
      <c r="D9" s="147"/>
      <c r="E9" s="147"/>
      <c r="F9" s="147"/>
      <c r="G9" s="8">
        <v>4</v>
      </c>
      <c r="H9" s="694" t="s">
        <v>56</v>
      </c>
      <c r="I9" s="695" t="s">
        <v>56</v>
      </c>
      <c r="J9" s="681">
        <v>1</v>
      </c>
      <c r="K9" s="681">
        <v>1</v>
      </c>
      <c r="L9" s="681">
        <v>1</v>
      </c>
      <c r="M9" s="681">
        <v>1</v>
      </c>
      <c r="N9" s="681">
        <v>22</v>
      </c>
      <c r="O9" s="681">
        <v>22</v>
      </c>
      <c r="P9" s="429">
        <v>173</v>
      </c>
      <c r="Q9" s="686">
        <v>173</v>
      </c>
      <c r="R9" s="9"/>
      <c r="S9" s="147"/>
      <c r="T9" s="147"/>
      <c r="U9" s="147"/>
      <c r="V9" s="147"/>
      <c r="W9" s="147"/>
      <c r="X9" s="147"/>
      <c r="Y9" s="147"/>
      <c r="Z9" s="147"/>
      <c r="AA9" s="147"/>
      <c r="AB9" s="147"/>
      <c r="AC9" s="147"/>
    </row>
    <row r="10" spans="1:29" ht="18.600000000000001">
      <c r="A10" s="147"/>
      <c r="B10" s="147"/>
      <c r="C10" s="147"/>
      <c r="D10" s="147"/>
      <c r="E10" s="147"/>
      <c r="F10" s="147"/>
      <c r="G10" s="8">
        <v>5</v>
      </c>
      <c r="H10" s="694" t="s">
        <v>74</v>
      </c>
      <c r="I10" s="695" t="s">
        <v>74</v>
      </c>
      <c r="J10" s="681">
        <v>1</v>
      </c>
      <c r="K10" s="681">
        <v>1</v>
      </c>
      <c r="L10" s="681">
        <v>0</v>
      </c>
      <c r="M10" s="681">
        <v>0</v>
      </c>
      <c r="N10" s="681">
        <v>4</v>
      </c>
      <c r="O10" s="681">
        <v>4</v>
      </c>
      <c r="P10" s="429">
        <v>93</v>
      </c>
      <c r="Q10" s="686">
        <v>93</v>
      </c>
      <c r="R10" s="9"/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</row>
    <row r="11" spans="1:29" ht="18.600000000000001">
      <c r="A11" s="147"/>
      <c r="B11" s="147"/>
      <c r="C11" s="147"/>
      <c r="D11" s="147"/>
      <c r="E11" s="147"/>
      <c r="F11" s="147"/>
      <c r="G11" s="8">
        <v>6</v>
      </c>
      <c r="H11" s="694" t="s">
        <v>29</v>
      </c>
      <c r="I11" s="695" t="s">
        <v>29</v>
      </c>
      <c r="J11" s="687">
        <v>0</v>
      </c>
      <c r="K11" s="687">
        <v>0</v>
      </c>
      <c r="L11" s="681">
        <v>2</v>
      </c>
      <c r="M11" s="681">
        <v>2</v>
      </c>
      <c r="N11" s="681">
        <v>19</v>
      </c>
      <c r="O11" s="681">
        <v>19</v>
      </c>
      <c r="P11" s="429">
        <v>165</v>
      </c>
      <c r="Q11" s="686">
        <v>165</v>
      </c>
      <c r="R11" s="9"/>
      <c r="S11" s="147"/>
      <c r="T11" s="147"/>
      <c r="U11" s="147"/>
      <c r="V11" s="147"/>
      <c r="W11" s="147"/>
      <c r="X11" s="147"/>
      <c r="Y11" s="147"/>
      <c r="Z11" s="147"/>
      <c r="AA11" s="147"/>
      <c r="AB11" s="147"/>
      <c r="AC11" s="147"/>
    </row>
    <row r="12" spans="1:29" ht="18.600000000000001">
      <c r="A12" s="147"/>
      <c r="B12" s="147"/>
      <c r="C12" s="147"/>
      <c r="D12" s="147"/>
      <c r="E12" s="147"/>
      <c r="F12" s="147"/>
      <c r="G12" s="8">
        <v>7</v>
      </c>
      <c r="H12" s="694" t="s">
        <v>45</v>
      </c>
      <c r="I12" s="695" t="s">
        <v>45</v>
      </c>
      <c r="J12" s="681">
        <v>0</v>
      </c>
      <c r="K12" s="681">
        <v>0</v>
      </c>
      <c r="L12" s="681">
        <v>1</v>
      </c>
      <c r="M12" s="681">
        <v>1</v>
      </c>
      <c r="N12" s="681">
        <v>3</v>
      </c>
      <c r="O12" s="681">
        <v>3</v>
      </c>
      <c r="P12" s="429">
        <v>84</v>
      </c>
      <c r="Q12" s="686">
        <v>84</v>
      </c>
      <c r="R12" s="9"/>
      <c r="S12" s="147"/>
      <c r="T12" s="147"/>
      <c r="U12" s="147"/>
      <c r="V12" s="147"/>
      <c r="W12" s="147"/>
      <c r="X12" s="147"/>
      <c r="Y12" s="147"/>
      <c r="Z12" s="147"/>
      <c r="AA12" s="147"/>
      <c r="AB12" s="147"/>
      <c r="AC12" s="147"/>
    </row>
    <row r="13" spans="1:29" ht="18.600000000000001">
      <c r="A13" s="147"/>
      <c r="B13" s="147"/>
      <c r="C13" s="147"/>
      <c r="D13" s="147"/>
      <c r="E13" s="147"/>
      <c r="F13" s="147"/>
      <c r="G13" s="8">
        <v>8</v>
      </c>
      <c r="H13" s="694" t="s">
        <v>44</v>
      </c>
      <c r="I13" s="695" t="s">
        <v>44</v>
      </c>
      <c r="J13" s="681">
        <v>0</v>
      </c>
      <c r="K13" s="681">
        <v>0</v>
      </c>
      <c r="L13" s="681">
        <v>1</v>
      </c>
      <c r="M13" s="681">
        <v>1</v>
      </c>
      <c r="N13" s="681">
        <v>2</v>
      </c>
      <c r="O13" s="681">
        <v>2</v>
      </c>
      <c r="P13" s="429">
        <v>147</v>
      </c>
      <c r="Q13" s="686">
        <v>147</v>
      </c>
      <c r="R13" s="9"/>
      <c r="S13" s="147"/>
      <c r="T13" s="147"/>
      <c r="U13" s="147"/>
      <c r="V13" s="147"/>
      <c r="W13" s="147"/>
      <c r="X13" s="147"/>
      <c r="Y13" s="147"/>
      <c r="Z13" s="147"/>
      <c r="AA13" s="147"/>
      <c r="AB13" s="147"/>
      <c r="AC13" s="147"/>
    </row>
    <row r="14" spans="1:29" ht="18.600000000000001">
      <c r="A14" s="147"/>
      <c r="B14" s="147"/>
      <c r="C14" s="147"/>
      <c r="D14" s="147"/>
      <c r="E14" s="147"/>
      <c r="F14" s="147"/>
      <c r="G14" s="8">
        <v>9</v>
      </c>
      <c r="H14" s="694" t="s">
        <v>26</v>
      </c>
      <c r="I14" s="695" t="s">
        <v>26</v>
      </c>
      <c r="J14" s="681">
        <v>0</v>
      </c>
      <c r="K14" s="681">
        <v>0</v>
      </c>
      <c r="L14" s="681">
        <v>0</v>
      </c>
      <c r="M14" s="681">
        <v>0</v>
      </c>
      <c r="N14" s="681">
        <v>17</v>
      </c>
      <c r="O14" s="681">
        <v>17</v>
      </c>
      <c r="P14" s="429">
        <v>162</v>
      </c>
      <c r="Q14" s="686">
        <v>162</v>
      </c>
      <c r="R14" s="9"/>
      <c r="S14" s="147"/>
      <c r="T14" s="147"/>
      <c r="U14" s="147"/>
      <c r="V14" s="147"/>
      <c r="W14" s="147"/>
      <c r="X14" s="147"/>
      <c r="Y14" s="147"/>
      <c r="Z14" s="147"/>
      <c r="AA14" s="147"/>
      <c r="AB14" s="147"/>
      <c r="AC14" s="147"/>
    </row>
    <row r="15" spans="1:29" ht="18.600000000000001">
      <c r="A15" s="147"/>
      <c r="B15" s="147"/>
      <c r="C15" s="147"/>
      <c r="D15" s="147"/>
      <c r="E15" s="147"/>
      <c r="F15" s="147"/>
      <c r="G15" s="8">
        <v>10</v>
      </c>
      <c r="H15" s="694" t="s">
        <v>61</v>
      </c>
      <c r="I15" s="695" t="s">
        <v>61</v>
      </c>
      <c r="J15" s="681">
        <v>0</v>
      </c>
      <c r="K15" s="681">
        <v>0</v>
      </c>
      <c r="L15" s="681">
        <v>0</v>
      </c>
      <c r="M15" s="681">
        <v>0</v>
      </c>
      <c r="N15" s="681">
        <v>15</v>
      </c>
      <c r="O15" s="681">
        <v>15</v>
      </c>
      <c r="P15" s="429">
        <v>184</v>
      </c>
      <c r="Q15" s="686">
        <v>184</v>
      </c>
      <c r="R15" s="9"/>
      <c r="S15" s="147"/>
      <c r="T15" s="147"/>
      <c r="U15" s="147"/>
      <c r="V15" s="147"/>
      <c r="W15" s="147"/>
      <c r="X15" s="147"/>
      <c r="Y15" s="147"/>
      <c r="Z15" s="147"/>
      <c r="AA15" s="147"/>
      <c r="AB15" s="147"/>
      <c r="AC15" s="147"/>
    </row>
    <row r="16" spans="1:29" ht="18.600000000000001">
      <c r="A16" s="147"/>
      <c r="B16" s="147"/>
      <c r="C16" s="147"/>
      <c r="D16" s="147"/>
      <c r="E16" s="147"/>
      <c r="F16" s="147"/>
      <c r="G16" s="8">
        <v>11</v>
      </c>
      <c r="H16" s="694" t="s">
        <v>24</v>
      </c>
      <c r="I16" s="695" t="s">
        <v>24</v>
      </c>
      <c r="J16" s="681">
        <v>0</v>
      </c>
      <c r="K16" s="681">
        <v>0</v>
      </c>
      <c r="L16" s="681">
        <v>0</v>
      </c>
      <c r="M16" s="681">
        <v>0</v>
      </c>
      <c r="N16" s="681">
        <v>9</v>
      </c>
      <c r="O16" s="681">
        <v>9</v>
      </c>
      <c r="P16" s="429">
        <v>106</v>
      </c>
      <c r="Q16" s="686">
        <v>106</v>
      </c>
      <c r="R16" s="9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</row>
    <row r="17" spans="1:29" ht="18.600000000000001">
      <c r="A17" s="147"/>
      <c r="B17" s="147"/>
      <c r="C17" s="147"/>
      <c r="D17" s="147"/>
      <c r="E17" s="147"/>
      <c r="F17" s="147"/>
      <c r="G17" s="8">
        <v>12</v>
      </c>
      <c r="H17" s="694" t="s">
        <v>27</v>
      </c>
      <c r="I17" s="695" t="s">
        <v>27</v>
      </c>
      <c r="J17" s="681">
        <v>0</v>
      </c>
      <c r="K17" s="681">
        <v>0</v>
      </c>
      <c r="L17" s="681">
        <v>0</v>
      </c>
      <c r="M17" s="681">
        <v>0</v>
      </c>
      <c r="N17" s="681">
        <v>7</v>
      </c>
      <c r="O17" s="681">
        <v>7</v>
      </c>
      <c r="P17" s="429">
        <v>130</v>
      </c>
      <c r="Q17" s="686">
        <v>130</v>
      </c>
      <c r="R17" s="9"/>
      <c r="S17" s="147"/>
      <c r="T17" s="147"/>
      <c r="U17" s="147"/>
      <c r="V17" s="147"/>
      <c r="W17" s="147"/>
      <c r="X17" s="147"/>
      <c r="Y17" s="147"/>
      <c r="Z17" s="147"/>
      <c r="AA17" s="147"/>
      <c r="AB17" s="147"/>
      <c r="AC17" s="147"/>
    </row>
    <row r="18" spans="1:29" ht="18.600000000000001">
      <c r="A18" s="147"/>
      <c r="B18" s="147"/>
      <c r="C18" s="147"/>
      <c r="D18" s="147"/>
      <c r="E18" s="147"/>
      <c r="F18" s="147"/>
      <c r="G18" s="8">
        <v>13</v>
      </c>
      <c r="H18" s="694" t="s">
        <v>42</v>
      </c>
      <c r="I18" s="695" t="s">
        <v>42</v>
      </c>
      <c r="J18" s="681">
        <v>0</v>
      </c>
      <c r="K18" s="681">
        <v>0</v>
      </c>
      <c r="L18" s="681">
        <v>0</v>
      </c>
      <c r="M18" s="681">
        <v>0</v>
      </c>
      <c r="N18" s="681">
        <v>7</v>
      </c>
      <c r="O18" s="681">
        <v>7</v>
      </c>
      <c r="P18" s="429">
        <v>75</v>
      </c>
      <c r="Q18" s="686">
        <v>75</v>
      </c>
      <c r="R18" s="9"/>
      <c r="S18" s="147"/>
      <c r="T18" s="147"/>
      <c r="U18" s="147"/>
      <c r="V18" s="147"/>
      <c r="W18" s="147"/>
      <c r="X18" s="147"/>
      <c r="Y18" s="147"/>
      <c r="Z18" s="147"/>
      <c r="AA18" s="147"/>
      <c r="AB18" s="147"/>
      <c r="AC18" s="147"/>
    </row>
    <row r="19" spans="1:29" ht="18.600000000000001">
      <c r="A19" s="147"/>
      <c r="B19" s="147"/>
      <c r="C19" s="147"/>
      <c r="D19" s="147"/>
      <c r="E19" s="147"/>
      <c r="F19" s="147"/>
      <c r="G19" s="8">
        <v>14</v>
      </c>
      <c r="H19" s="694" t="s">
        <v>13</v>
      </c>
      <c r="I19" s="695" t="s">
        <v>13</v>
      </c>
      <c r="J19" s="681">
        <v>0</v>
      </c>
      <c r="K19" s="681">
        <v>0</v>
      </c>
      <c r="L19" s="681">
        <v>0</v>
      </c>
      <c r="M19" s="681">
        <v>0</v>
      </c>
      <c r="N19" s="681">
        <v>2</v>
      </c>
      <c r="O19" s="681">
        <v>2</v>
      </c>
      <c r="P19" s="429">
        <v>64</v>
      </c>
      <c r="Q19" s="686">
        <v>64</v>
      </c>
      <c r="R19" s="9"/>
      <c r="S19" s="147"/>
      <c r="T19" s="147"/>
      <c r="U19" s="147"/>
      <c r="V19" s="147"/>
      <c r="W19" s="147"/>
      <c r="X19" s="147"/>
      <c r="Y19" s="147"/>
      <c r="Z19" s="147"/>
      <c r="AA19" s="147"/>
      <c r="AB19" s="147"/>
      <c r="AC19" s="147"/>
    </row>
    <row r="20" spans="1:29" ht="18.600000000000001">
      <c r="A20" s="147"/>
      <c r="B20" s="147"/>
      <c r="C20" s="147"/>
      <c r="D20" s="147"/>
      <c r="E20" s="147"/>
      <c r="F20" s="147"/>
      <c r="G20" s="8">
        <v>15</v>
      </c>
      <c r="H20" s="694" t="s">
        <v>68</v>
      </c>
      <c r="I20" s="695" t="s">
        <v>68</v>
      </c>
      <c r="J20" s="681">
        <v>0</v>
      </c>
      <c r="K20" s="681">
        <v>0</v>
      </c>
      <c r="L20" s="681">
        <v>0</v>
      </c>
      <c r="M20" s="681">
        <v>0</v>
      </c>
      <c r="N20" s="681">
        <v>1</v>
      </c>
      <c r="O20" s="681">
        <v>1</v>
      </c>
      <c r="P20" s="429">
        <v>53</v>
      </c>
      <c r="Q20" s="686">
        <v>53</v>
      </c>
      <c r="R20" s="9"/>
      <c r="S20" s="147"/>
      <c r="T20" s="147"/>
      <c r="U20" s="147"/>
      <c r="V20" s="147"/>
      <c r="W20" s="147"/>
      <c r="X20" s="147"/>
      <c r="Y20" s="147"/>
      <c r="Z20" s="147"/>
      <c r="AA20" s="147"/>
      <c r="AB20" s="147"/>
      <c r="AC20" s="147"/>
    </row>
    <row r="21" spans="1:29" ht="18.600000000000001">
      <c r="A21" s="147"/>
      <c r="B21" s="147"/>
      <c r="C21" s="147"/>
      <c r="D21" s="147"/>
      <c r="E21" s="147"/>
      <c r="F21" s="147"/>
      <c r="G21" s="8">
        <v>16</v>
      </c>
      <c r="H21" s="694" t="s">
        <v>32</v>
      </c>
      <c r="I21" s="695" t="s">
        <v>32</v>
      </c>
      <c r="J21" s="681">
        <v>0</v>
      </c>
      <c r="K21" s="681">
        <v>0</v>
      </c>
      <c r="L21" s="681">
        <v>0</v>
      </c>
      <c r="M21" s="681">
        <v>0</v>
      </c>
      <c r="N21" s="681">
        <v>1</v>
      </c>
      <c r="O21" s="681">
        <v>1</v>
      </c>
      <c r="P21" s="429">
        <v>53</v>
      </c>
      <c r="Q21" s="686">
        <v>53</v>
      </c>
      <c r="R21" s="9"/>
      <c r="S21" s="147"/>
      <c r="T21" s="147"/>
      <c r="U21" s="147"/>
      <c r="V21" s="147"/>
      <c r="W21" s="147"/>
      <c r="X21" s="147"/>
      <c r="Y21" s="147"/>
      <c r="Z21" s="147"/>
      <c r="AA21" s="147"/>
      <c r="AB21" s="147"/>
      <c r="AC21" s="147"/>
    </row>
    <row r="22" spans="1:29" ht="18.600000000000001">
      <c r="A22" s="147"/>
      <c r="B22" s="147"/>
      <c r="C22" s="147"/>
      <c r="D22" s="147"/>
      <c r="E22" s="147"/>
      <c r="F22" s="147"/>
      <c r="G22" s="8">
        <v>17</v>
      </c>
      <c r="H22" s="694" t="s">
        <v>31</v>
      </c>
      <c r="I22" s="695" t="s">
        <v>31</v>
      </c>
      <c r="J22" s="681">
        <v>0</v>
      </c>
      <c r="K22" s="681">
        <v>0</v>
      </c>
      <c r="L22" s="681">
        <v>0</v>
      </c>
      <c r="M22" s="681">
        <v>0</v>
      </c>
      <c r="N22" s="681">
        <v>0</v>
      </c>
      <c r="O22" s="681">
        <v>0</v>
      </c>
      <c r="P22" s="429">
        <v>33</v>
      </c>
      <c r="Q22" s="686">
        <v>33</v>
      </c>
      <c r="R22" s="9"/>
      <c r="S22" s="147"/>
      <c r="T22" s="147"/>
      <c r="U22" s="147"/>
      <c r="V22" s="147"/>
      <c r="W22" s="147"/>
      <c r="X22" s="147"/>
      <c r="Y22" s="147"/>
      <c r="Z22" s="147"/>
      <c r="AA22" s="147"/>
      <c r="AB22" s="147"/>
      <c r="AC22" s="147"/>
    </row>
    <row r="23" spans="1:29" ht="18.600000000000001">
      <c r="A23" s="147"/>
      <c r="B23" s="147"/>
      <c r="C23" s="147"/>
      <c r="D23" s="147"/>
      <c r="E23" s="147"/>
      <c r="F23" s="147"/>
      <c r="G23" s="8">
        <v>18</v>
      </c>
      <c r="H23" s="694" t="s">
        <v>35</v>
      </c>
      <c r="I23" s="695" t="s">
        <v>35</v>
      </c>
      <c r="J23" s="681">
        <v>0</v>
      </c>
      <c r="K23" s="681">
        <v>0</v>
      </c>
      <c r="L23" s="681">
        <v>0</v>
      </c>
      <c r="M23" s="681">
        <v>0</v>
      </c>
      <c r="N23" s="681">
        <v>0</v>
      </c>
      <c r="O23" s="681">
        <v>0</v>
      </c>
      <c r="P23" s="429">
        <v>26</v>
      </c>
      <c r="Q23" s="686">
        <v>26</v>
      </c>
      <c r="R23" s="9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</row>
    <row r="24" spans="1:29" ht="18.600000000000001">
      <c r="A24" s="147"/>
      <c r="B24" s="147"/>
      <c r="C24" s="147"/>
      <c r="D24" s="147"/>
      <c r="E24" s="147"/>
      <c r="F24" s="147"/>
      <c r="G24" s="8">
        <v>19</v>
      </c>
      <c r="H24" s="694" t="s">
        <v>2</v>
      </c>
      <c r="I24" s="695" t="s">
        <v>2</v>
      </c>
      <c r="J24" s="681">
        <v>0</v>
      </c>
      <c r="K24" s="681">
        <v>0</v>
      </c>
      <c r="L24" s="681">
        <v>0</v>
      </c>
      <c r="M24" s="681">
        <v>0</v>
      </c>
      <c r="N24" s="681">
        <v>0</v>
      </c>
      <c r="O24" s="681">
        <v>0</v>
      </c>
      <c r="P24" s="429">
        <v>17</v>
      </c>
      <c r="Q24" s="686">
        <v>17</v>
      </c>
      <c r="R24" s="9"/>
      <c r="S24" s="147"/>
      <c r="T24" s="147"/>
      <c r="U24" s="147"/>
      <c r="V24" s="147"/>
      <c r="W24" s="147"/>
      <c r="X24" s="147"/>
      <c r="Y24" s="147"/>
      <c r="Z24" s="147"/>
      <c r="AA24" s="147"/>
      <c r="AB24" s="147"/>
      <c r="AC24" s="147"/>
    </row>
    <row r="25" spans="1:29" ht="18.600000000000001">
      <c r="A25" s="147"/>
      <c r="B25" s="147"/>
      <c r="C25" s="147"/>
      <c r="D25" s="147"/>
      <c r="E25" s="147"/>
      <c r="F25" s="147"/>
      <c r="G25" s="8">
        <v>20</v>
      </c>
      <c r="H25" s="694" t="s">
        <v>3</v>
      </c>
      <c r="I25" s="695" t="s">
        <v>3</v>
      </c>
      <c r="J25" s="681">
        <v>0</v>
      </c>
      <c r="K25" s="681">
        <v>0</v>
      </c>
      <c r="L25" s="681">
        <v>0</v>
      </c>
      <c r="M25" s="681">
        <v>0</v>
      </c>
      <c r="N25" s="681">
        <v>0</v>
      </c>
      <c r="O25" s="681">
        <v>0</v>
      </c>
      <c r="P25" s="429">
        <v>11</v>
      </c>
      <c r="Q25" s="686">
        <v>11</v>
      </c>
      <c r="R25" s="9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7"/>
    </row>
    <row r="26" spans="1:29" ht="18.600000000000001">
      <c r="A26" s="147"/>
      <c r="B26" s="147"/>
      <c r="C26" s="147"/>
      <c r="D26" s="147"/>
      <c r="E26" s="147"/>
      <c r="F26" s="147"/>
      <c r="G26" s="8">
        <v>21</v>
      </c>
      <c r="H26" s="700" t="s">
        <v>62</v>
      </c>
      <c r="I26" s="701" t="s">
        <v>62</v>
      </c>
      <c r="J26" s="687">
        <v>0</v>
      </c>
      <c r="K26" s="687">
        <v>0</v>
      </c>
      <c r="L26" s="681">
        <v>0</v>
      </c>
      <c r="M26" s="681">
        <v>0</v>
      </c>
      <c r="N26" s="681">
        <v>0</v>
      </c>
      <c r="O26" s="681">
        <v>0</v>
      </c>
      <c r="P26" s="429">
        <v>11</v>
      </c>
      <c r="Q26" s="686">
        <v>11</v>
      </c>
      <c r="R26" s="9"/>
      <c r="S26" s="147"/>
      <c r="T26" s="147"/>
      <c r="U26" s="147"/>
      <c r="V26" s="147"/>
      <c r="W26" s="147"/>
      <c r="X26" s="147"/>
      <c r="Y26" s="147"/>
      <c r="Z26" s="147"/>
      <c r="AA26" s="147"/>
      <c r="AB26" s="147"/>
      <c r="AC26" s="147"/>
    </row>
    <row r="27" spans="1:29" ht="18.600000000000001">
      <c r="A27" s="147"/>
      <c r="B27" s="147"/>
      <c r="C27" s="147"/>
      <c r="D27" s="147"/>
      <c r="E27" s="147"/>
      <c r="F27" s="147"/>
      <c r="G27" s="8">
        <v>22</v>
      </c>
      <c r="H27" s="694" t="s">
        <v>60</v>
      </c>
      <c r="I27" s="695" t="s">
        <v>60</v>
      </c>
      <c r="J27" s="681">
        <v>0</v>
      </c>
      <c r="K27" s="681">
        <v>0</v>
      </c>
      <c r="L27" s="681">
        <v>0</v>
      </c>
      <c r="M27" s="681">
        <v>0</v>
      </c>
      <c r="N27" s="681">
        <v>0</v>
      </c>
      <c r="O27" s="681">
        <v>0</v>
      </c>
      <c r="P27" s="429">
        <v>2</v>
      </c>
      <c r="Q27" s="686">
        <v>2</v>
      </c>
      <c r="R27" s="9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7"/>
    </row>
    <row r="28" spans="1:29" ht="18.600000000000001">
      <c r="A28" s="147"/>
      <c r="B28" s="147"/>
      <c r="C28" s="147"/>
      <c r="D28" s="147"/>
      <c r="E28" s="147"/>
      <c r="F28" s="147"/>
      <c r="G28" s="8">
        <v>23</v>
      </c>
      <c r="H28" s="694" t="s">
        <v>38</v>
      </c>
      <c r="I28" s="695" t="s">
        <v>38</v>
      </c>
      <c r="J28" s="681">
        <v>0</v>
      </c>
      <c r="K28" s="681">
        <v>0</v>
      </c>
      <c r="L28" s="681">
        <v>0</v>
      </c>
      <c r="M28" s="681">
        <v>0</v>
      </c>
      <c r="N28" s="681">
        <v>0</v>
      </c>
      <c r="O28" s="681">
        <v>0</v>
      </c>
      <c r="P28" s="429">
        <v>2</v>
      </c>
      <c r="Q28" s="686">
        <v>2</v>
      </c>
      <c r="R28" s="9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7"/>
    </row>
    <row r="29" spans="1:29" ht="18.600000000000001">
      <c r="A29" s="147"/>
      <c r="B29" s="147"/>
      <c r="C29" s="147"/>
      <c r="D29" s="147"/>
      <c r="E29" s="147"/>
      <c r="F29" s="147"/>
      <c r="G29" s="8">
        <v>24</v>
      </c>
      <c r="H29" s="694" t="s">
        <v>69</v>
      </c>
      <c r="I29" s="695" t="s">
        <v>69</v>
      </c>
      <c r="J29" s="681">
        <v>0</v>
      </c>
      <c r="K29" s="681">
        <v>0</v>
      </c>
      <c r="L29" s="681">
        <v>0</v>
      </c>
      <c r="M29" s="681">
        <v>0</v>
      </c>
      <c r="N29" s="681">
        <v>0</v>
      </c>
      <c r="O29" s="681">
        <v>0</v>
      </c>
      <c r="P29" s="429">
        <v>2</v>
      </c>
      <c r="Q29" s="686">
        <v>2</v>
      </c>
      <c r="R29" s="9"/>
      <c r="S29" s="147"/>
      <c r="T29" s="147"/>
      <c r="U29" s="147"/>
      <c r="V29" s="147"/>
      <c r="W29" s="147"/>
      <c r="X29" s="147"/>
      <c r="Y29" s="147"/>
      <c r="Z29" s="147"/>
      <c r="AA29" s="147"/>
      <c r="AB29" s="147"/>
      <c r="AC29" s="147"/>
    </row>
    <row r="30" spans="1:29" ht="18.600000000000001">
      <c r="A30" s="147"/>
      <c r="B30" s="147"/>
      <c r="C30" s="147"/>
      <c r="D30" s="147"/>
      <c r="E30" s="147"/>
      <c r="F30" s="147"/>
      <c r="G30" s="8">
        <v>25</v>
      </c>
      <c r="H30" s="694" t="s">
        <v>34</v>
      </c>
      <c r="I30" s="695" t="s">
        <v>34</v>
      </c>
      <c r="J30" s="681">
        <v>0</v>
      </c>
      <c r="K30" s="681">
        <v>0</v>
      </c>
      <c r="L30" s="681">
        <v>0</v>
      </c>
      <c r="M30" s="681">
        <v>0</v>
      </c>
      <c r="N30" s="681">
        <v>0</v>
      </c>
      <c r="O30" s="681">
        <v>0</v>
      </c>
      <c r="P30" s="429">
        <v>2</v>
      </c>
      <c r="Q30" s="686">
        <v>2</v>
      </c>
      <c r="R30" s="9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7"/>
    </row>
    <row r="31" spans="1:29" ht="18.600000000000001">
      <c r="A31" s="147"/>
      <c r="B31" s="147"/>
      <c r="C31" s="147"/>
      <c r="D31" s="147"/>
      <c r="E31" s="147"/>
      <c r="F31" s="147"/>
      <c r="G31" s="8">
        <v>26</v>
      </c>
      <c r="H31" s="694" t="s">
        <v>36</v>
      </c>
      <c r="I31" s="695" t="s">
        <v>36</v>
      </c>
      <c r="J31" s="681">
        <v>0</v>
      </c>
      <c r="K31" s="681">
        <v>0</v>
      </c>
      <c r="L31" s="681">
        <v>0</v>
      </c>
      <c r="M31" s="681">
        <v>0</v>
      </c>
      <c r="N31" s="685">
        <v>0</v>
      </c>
      <c r="O31" s="685">
        <v>0</v>
      </c>
      <c r="P31" s="429">
        <v>1</v>
      </c>
      <c r="Q31" s="686">
        <v>1</v>
      </c>
      <c r="R31" s="9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7"/>
    </row>
    <row r="32" spans="1:29" ht="18.600000000000001">
      <c r="A32" s="147"/>
      <c r="B32" s="147"/>
      <c r="C32" s="147"/>
      <c r="D32" s="147"/>
      <c r="E32" s="147"/>
      <c r="F32" s="147"/>
      <c r="G32" s="8">
        <v>27</v>
      </c>
      <c r="H32" s="689" t="s">
        <v>46</v>
      </c>
      <c r="I32" s="690" t="s">
        <v>46</v>
      </c>
      <c r="J32" s="681">
        <v>0</v>
      </c>
      <c r="K32" s="681">
        <v>0</v>
      </c>
      <c r="L32" s="681">
        <v>0</v>
      </c>
      <c r="M32" s="681">
        <v>0</v>
      </c>
      <c r="N32" s="682">
        <v>0</v>
      </c>
      <c r="O32" s="682">
        <v>0</v>
      </c>
      <c r="P32" s="683">
        <v>1</v>
      </c>
      <c r="Q32" s="684">
        <v>1</v>
      </c>
      <c r="R32" s="9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7"/>
    </row>
    <row r="33" spans="1:29" ht="18.600000000000001">
      <c r="A33" s="147"/>
      <c r="B33" s="147"/>
      <c r="C33" s="147"/>
      <c r="D33" s="147"/>
      <c r="E33" s="147"/>
      <c r="F33" s="147"/>
      <c r="G33" s="8">
        <v>28</v>
      </c>
      <c r="H33" s="689" t="s">
        <v>40</v>
      </c>
      <c r="I33" s="690" t="s">
        <v>40</v>
      </c>
      <c r="J33" s="681">
        <v>0</v>
      </c>
      <c r="K33" s="681">
        <v>0</v>
      </c>
      <c r="L33" s="681">
        <v>0</v>
      </c>
      <c r="M33" s="681">
        <v>0</v>
      </c>
      <c r="N33" s="682">
        <v>0</v>
      </c>
      <c r="O33" s="682">
        <v>0</v>
      </c>
      <c r="P33" s="683">
        <v>0</v>
      </c>
      <c r="Q33" s="684">
        <v>0</v>
      </c>
      <c r="R33" s="9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7"/>
    </row>
    <row r="34" spans="1:29" ht="18.600000000000001">
      <c r="A34" s="147"/>
      <c r="B34" s="147"/>
      <c r="C34" s="147"/>
      <c r="D34" s="147"/>
      <c r="E34" s="147"/>
      <c r="F34" s="147"/>
      <c r="G34" s="8">
        <v>29</v>
      </c>
      <c r="H34" s="689" t="s">
        <v>47</v>
      </c>
      <c r="I34" s="690" t="s">
        <v>47</v>
      </c>
      <c r="J34" s="681">
        <v>0</v>
      </c>
      <c r="K34" s="681">
        <v>0</v>
      </c>
      <c r="L34" s="681">
        <v>0</v>
      </c>
      <c r="M34" s="681">
        <v>0</v>
      </c>
      <c r="N34" s="682">
        <v>0</v>
      </c>
      <c r="O34" s="682">
        <v>0</v>
      </c>
      <c r="P34" s="683">
        <v>0</v>
      </c>
      <c r="Q34" s="684">
        <v>0</v>
      </c>
      <c r="R34" s="9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7"/>
    </row>
    <row r="35" spans="1:29" ht="18.600000000000001">
      <c r="A35" s="147"/>
      <c r="B35" s="147"/>
      <c r="C35" s="147"/>
      <c r="D35" s="147"/>
      <c r="E35" s="147"/>
      <c r="F35" s="147"/>
      <c r="G35" s="8">
        <v>30</v>
      </c>
      <c r="H35" s="689" t="s">
        <v>58</v>
      </c>
      <c r="I35" s="690" t="s">
        <v>58</v>
      </c>
      <c r="J35" s="681">
        <v>0</v>
      </c>
      <c r="K35" s="681">
        <v>0</v>
      </c>
      <c r="L35" s="682">
        <v>0</v>
      </c>
      <c r="M35" s="682">
        <v>0</v>
      </c>
      <c r="N35" s="682">
        <v>0</v>
      </c>
      <c r="O35" s="682">
        <v>0</v>
      </c>
      <c r="P35" s="683">
        <v>0</v>
      </c>
      <c r="Q35" s="684">
        <v>0</v>
      </c>
      <c r="R35" s="9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7"/>
    </row>
    <row r="36" spans="1:29" ht="18.600000000000001">
      <c r="A36" s="147"/>
      <c r="B36" s="147"/>
      <c r="C36" s="147"/>
      <c r="D36" s="147"/>
      <c r="E36" s="147"/>
      <c r="F36" s="147"/>
      <c r="G36" s="8">
        <v>31</v>
      </c>
      <c r="H36" s="689" t="s">
        <v>71</v>
      </c>
      <c r="I36" s="691" t="s">
        <v>71</v>
      </c>
      <c r="J36" s="681">
        <v>0</v>
      </c>
      <c r="K36" s="681">
        <v>0</v>
      </c>
      <c r="L36" s="682">
        <v>0</v>
      </c>
      <c r="M36" s="682">
        <v>0</v>
      </c>
      <c r="N36" s="682">
        <v>0</v>
      </c>
      <c r="O36" s="682">
        <v>0</v>
      </c>
      <c r="P36" s="683">
        <v>0</v>
      </c>
      <c r="Q36" s="684">
        <v>0</v>
      </c>
      <c r="R36" s="9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7"/>
    </row>
    <row r="37" spans="1:29" ht="19.2" thickBot="1">
      <c r="A37" s="147"/>
      <c r="B37" s="147"/>
      <c r="C37" s="147"/>
      <c r="D37" s="147"/>
      <c r="E37" s="147"/>
      <c r="F37" s="147"/>
      <c r="G37" s="8">
        <v>32</v>
      </c>
      <c r="H37" s="692" t="s">
        <v>88</v>
      </c>
      <c r="I37" s="693" t="s">
        <v>88</v>
      </c>
      <c r="J37" s="681">
        <v>0</v>
      </c>
      <c r="K37" s="681">
        <v>0</v>
      </c>
      <c r="L37" s="682">
        <v>0</v>
      </c>
      <c r="M37" s="682">
        <v>0</v>
      </c>
      <c r="N37" s="682">
        <v>0</v>
      </c>
      <c r="O37" s="682">
        <v>0</v>
      </c>
      <c r="P37" s="683">
        <v>0</v>
      </c>
      <c r="Q37" s="684">
        <v>0</v>
      </c>
      <c r="R37" s="9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7"/>
    </row>
    <row r="38" spans="1:29" ht="18.600000000000001">
      <c r="A38" s="147"/>
      <c r="B38" s="147"/>
      <c r="C38" s="147"/>
      <c r="D38" s="147"/>
      <c r="E38" s="147"/>
      <c r="F38" s="147"/>
      <c r="G38" s="8"/>
      <c r="H38" s="698"/>
      <c r="I38" s="698"/>
      <c r="J38" s="677"/>
      <c r="K38" s="677"/>
      <c r="L38" s="678"/>
      <c r="M38" s="678"/>
      <c r="N38" s="679"/>
      <c r="O38" s="679"/>
      <c r="P38" s="680"/>
      <c r="Q38" s="680"/>
      <c r="R38" s="9"/>
      <c r="S38" s="147"/>
      <c r="T38" s="147"/>
      <c r="U38" s="147"/>
      <c r="V38" s="147"/>
      <c r="W38" s="147"/>
      <c r="X38" s="147"/>
      <c r="Y38" s="147"/>
      <c r="Z38" s="147"/>
      <c r="AA38" s="147"/>
      <c r="AB38" s="147"/>
      <c r="AC38" s="147"/>
    </row>
    <row r="39" spans="1:29" ht="18.600000000000001">
      <c r="A39" s="147"/>
      <c r="B39" s="147"/>
      <c r="C39" s="147"/>
      <c r="D39" s="147"/>
      <c r="E39" s="147"/>
      <c r="F39" s="147"/>
      <c r="G39" s="195"/>
      <c r="H39" s="688"/>
      <c r="I39" s="688"/>
      <c r="J39" s="673"/>
      <c r="K39" s="673"/>
      <c r="L39" s="674"/>
      <c r="M39" s="674"/>
      <c r="N39" s="675"/>
      <c r="O39" s="675"/>
      <c r="P39" s="676"/>
      <c r="Q39" s="676"/>
      <c r="R39" s="177"/>
      <c r="S39" s="147"/>
      <c r="T39" s="147"/>
      <c r="U39" s="147"/>
      <c r="V39" s="147"/>
      <c r="W39" s="147"/>
      <c r="X39" s="147"/>
      <c r="Y39" s="147"/>
      <c r="Z39" s="147"/>
      <c r="AA39" s="147"/>
      <c r="AB39" s="147"/>
      <c r="AC39" s="147"/>
    </row>
    <row r="40" spans="1:29" ht="18.600000000000001">
      <c r="A40" s="147"/>
      <c r="B40" s="147"/>
      <c r="C40" s="147"/>
      <c r="D40" s="147"/>
      <c r="E40" s="147"/>
      <c r="F40" s="147"/>
      <c r="G40" s="195"/>
      <c r="H40" s="688"/>
      <c r="I40" s="688"/>
      <c r="J40" s="673"/>
      <c r="K40" s="673"/>
      <c r="L40" s="674"/>
      <c r="M40" s="674"/>
      <c r="N40" s="675"/>
      <c r="O40" s="675"/>
      <c r="P40" s="676"/>
      <c r="Q40" s="676"/>
      <c r="R40" s="177"/>
      <c r="S40" s="147"/>
      <c r="T40" s="147"/>
      <c r="U40" s="147"/>
      <c r="V40" s="147"/>
      <c r="W40" s="147"/>
      <c r="X40" s="147"/>
      <c r="Y40" s="147"/>
      <c r="Z40" s="147"/>
      <c r="AA40" s="147"/>
      <c r="AB40" s="147"/>
      <c r="AC40" s="147"/>
    </row>
    <row r="41" spans="1:29" ht="18.600000000000001">
      <c r="A41" s="147"/>
      <c r="B41" s="147"/>
      <c r="C41" s="147"/>
      <c r="D41" s="147"/>
      <c r="E41" s="147"/>
      <c r="F41" s="147"/>
      <c r="G41" s="195"/>
      <c r="H41" s="688"/>
      <c r="I41" s="688"/>
      <c r="J41" s="673"/>
      <c r="K41" s="673"/>
      <c r="L41" s="674"/>
      <c r="M41" s="674"/>
      <c r="N41" s="675"/>
      <c r="O41" s="675"/>
      <c r="P41" s="676"/>
      <c r="Q41" s="676"/>
      <c r="R41" s="177"/>
      <c r="S41" s="147"/>
      <c r="T41" s="147"/>
      <c r="U41" s="147"/>
      <c r="V41" s="147"/>
      <c r="W41" s="147"/>
      <c r="X41" s="147"/>
      <c r="Y41" s="147"/>
      <c r="Z41" s="147"/>
      <c r="AA41" s="147"/>
      <c r="AB41" s="147"/>
      <c r="AC41" s="147"/>
    </row>
    <row r="42" spans="1:29" ht="18.600000000000001">
      <c r="A42" s="147"/>
      <c r="B42" s="147"/>
      <c r="C42" s="147"/>
      <c r="D42" s="147"/>
      <c r="E42" s="147"/>
      <c r="F42" s="147"/>
      <c r="G42" s="195"/>
      <c r="H42" s="688"/>
      <c r="I42" s="688"/>
      <c r="J42" s="699"/>
      <c r="K42" s="699"/>
      <c r="L42" s="674"/>
      <c r="M42" s="674"/>
      <c r="N42" s="675"/>
      <c r="O42" s="675"/>
      <c r="P42" s="676"/>
      <c r="Q42" s="676"/>
      <c r="R42" s="17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7"/>
    </row>
    <row r="43" spans="1:29" ht="18.600000000000001">
      <c r="A43" s="147"/>
      <c r="B43" s="147"/>
      <c r="C43" s="147"/>
      <c r="D43" s="147"/>
      <c r="E43" s="147"/>
      <c r="F43" s="147"/>
      <c r="G43" s="196"/>
      <c r="H43" s="688"/>
      <c r="I43" s="688"/>
      <c r="J43" s="197"/>
      <c r="K43" s="198"/>
      <c r="L43" s="177"/>
      <c r="M43" s="147"/>
      <c r="N43" s="198"/>
      <c r="O43" s="177"/>
      <c r="P43" s="147"/>
      <c r="Q43" s="198"/>
      <c r="R43" s="17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7"/>
    </row>
    <row r="44" spans="1:29" ht="18.600000000000001">
      <c r="A44" s="147"/>
      <c r="B44" s="147"/>
      <c r="C44" s="147"/>
      <c r="D44" s="147"/>
      <c r="E44" s="147"/>
      <c r="F44" s="147"/>
      <c r="G44" s="196"/>
      <c r="H44" s="688"/>
      <c r="I44" s="688"/>
      <c r="J44" s="197"/>
      <c r="K44" s="198"/>
      <c r="L44" s="177"/>
      <c r="M44" s="147"/>
      <c r="N44" s="198"/>
      <c r="O44" s="177"/>
      <c r="P44" s="147"/>
      <c r="Q44" s="198"/>
      <c r="R44" s="177"/>
      <c r="S44" s="147"/>
      <c r="T44" s="147"/>
      <c r="U44" s="147"/>
      <c r="V44" s="147"/>
      <c r="W44" s="147"/>
      <c r="X44" s="147"/>
      <c r="Y44" s="147"/>
      <c r="Z44" s="147"/>
      <c r="AA44" s="147"/>
      <c r="AB44" s="147"/>
      <c r="AC44" s="147"/>
    </row>
    <row r="45" spans="1:29" ht="18.600000000000001">
      <c r="A45" s="147"/>
      <c r="B45" s="147"/>
      <c r="C45" s="147"/>
      <c r="D45" s="147"/>
      <c r="E45" s="147"/>
      <c r="F45" s="147"/>
      <c r="G45" s="196"/>
      <c r="H45" s="688"/>
      <c r="I45" s="688"/>
      <c r="J45" s="197"/>
      <c r="K45" s="198"/>
      <c r="L45" s="177"/>
      <c r="M45" s="147"/>
      <c r="N45" s="198"/>
      <c r="O45" s="177"/>
      <c r="P45" s="147"/>
      <c r="Q45" s="198"/>
      <c r="R45" s="177"/>
      <c r="S45" s="147"/>
      <c r="T45" s="147"/>
      <c r="U45" s="147"/>
      <c r="V45" s="147"/>
      <c r="W45" s="147"/>
      <c r="X45" s="147"/>
      <c r="Y45" s="147"/>
      <c r="Z45" s="147"/>
      <c r="AA45" s="147"/>
      <c r="AB45" s="147"/>
      <c r="AC45" s="147"/>
    </row>
    <row r="46" spans="1:29" ht="18.600000000000001">
      <c r="A46" s="147"/>
      <c r="B46" s="147"/>
      <c r="C46" s="147"/>
      <c r="D46" s="147"/>
      <c r="E46" s="147"/>
      <c r="F46" s="147"/>
      <c r="G46" s="196"/>
      <c r="H46" s="688"/>
      <c r="I46" s="688"/>
      <c r="J46" s="199"/>
      <c r="K46" s="198"/>
      <c r="L46" s="177"/>
      <c r="M46" s="147"/>
      <c r="N46" s="198"/>
      <c r="O46" s="177"/>
      <c r="P46" s="147"/>
      <c r="Q46" s="198"/>
      <c r="R46" s="177"/>
      <c r="S46" s="147"/>
      <c r="T46" s="147"/>
      <c r="U46" s="147"/>
      <c r="V46" s="147"/>
      <c r="W46" s="147"/>
      <c r="X46" s="147"/>
      <c r="Y46" s="147"/>
      <c r="Z46" s="147"/>
      <c r="AA46" s="147"/>
      <c r="AB46" s="147"/>
      <c r="AC46" s="147"/>
    </row>
    <row r="47" spans="1:29" ht="18.600000000000001">
      <c r="A47" s="147"/>
      <c r="B47" s="147"/>
      <c r="C47" s="147"/>
      <c r="D47" s="147"/>
      <c r="E47" s="147"/>
      <c r="F47" s="147"/>
      <c r="G47" s="196"/>
      <c r="H47" s="696"/>
      <c r="I47" s="696"/>
      <c r="J47" s="197"/>
      <c r="K47" s="198"/>
      <c r="L47" s="148"/>
      <c r="M47" s="147"/>
      <c r="N47" s="198"/>
      <c r="O47" s="177"/>
      <c r="P47" s="147"/>
      <c r="Q47" s="198"/>
      <c r="R47" s="17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7"/>
    </row>
    <row r="48" spans="1:29" ht="18.600000000000001">
      <c r="A48" s="147"/>
      <c r="B48" s="147"/>
      <c r="C48" s="147"/>
      <c r="D48" s="147"/>
      <c r="E48" s="147"/>
      <c r="F48" s="147"/>
      <c r="G48" s="196"/>
      <c r="H48" s="696"/>
      <c r="I48" s="696"/>
      <c r="J48" s="200"/>
      <c r="K48" s="198"/>
      <c r="L48" s="177"/>
      <c r="M48" s="147"/>
      <c r="N48" s="198"/>
      <c r="O48" s="177"/>
      <c r="P48" s="147"/>
      <c r="Q48" s="198"/>
      <c r="R48" s="17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7"/>
    </row>
    <row r="49" spans="1:29">
      <c r="A49" s="147"/>
      <c r="B49" s="147"/>
      <c r="C49" s="147"/>
      <c r="D49" s="147"/>
      <c r="E49" s="147"/>
      <c r="F49" s="147"/>
      <c r="G49" s="697"/>
      <c r="H49" s="697"/>
      <c r="I49" s="697"/>
      <c r="J49" s="697"/>
      <c r="K49" s="697"/>
      <c r="L49" s="697"/>
      <c r="M49" s="697"/>
      <c r="N49" s="697"/>
      <c r="O49" s="697"/>
      <c r="P49" s="697"/>
      <c r="Q49" s="697"/>
      <c r="R49" s="697"/>
      <c r="S49" s="147"/>
      <c r="T49" s="147"/>
      <c r="U49" s="147"/>
      <c r="V49" s="147"/>
      <c r="W49" s="147"/>
      <c r="X49" s="147"/>
      <c r="Y49" s="147"/>
      <c r="Z49" s="147"/>
      <c r="AA49" s="147"/>
      <c r="AB49" s="147"/>
      <c r="AC49" s="147"/>
    </row>
    <row r="50" spans="1:29" ht="21.6">
      <c r="A50" s="147"/>
      <c r="B50" s="147"/>
      <c r="C50" s="147"/>
      <c r="D50" s="147"/>
      <c r="E50" s="147"/>
      <c r="F50" s="147"/>
      <c r="G50" s="147"/>
      <c r="H50" s="147"/>
      <c r="I50" s="147"/>
      <c r="J50" s="147"/>
      <c r="K50" s="201"/>
      <c r="L50" s="202"/>
      <c r="M50" s="147"/>
      <c r="N50" s="201"/>
      <c r="O50" s="202"/>
      <c r="P50" s="147"/>
      <c r="Q50" s="201"/>
      <c r="R50" s="202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</row>
    <row r="51" spans="1:29">
      <c r="A51" s="147"/>
      <c r="B51" s="147"/>
      <c r="C51" s="147"/>
      <c r="D51" s="147"/>
      <c r="E51" s="147"/>
      <c r="F51" s="147"/>
      <c r="G51" s="147"/>
      <c r="H51" s="147"/>
      <c r="I51" s="147"/>
      <c r="J51" s="147"/>
      <c r="K51" s="147"/>
      <c r="L51" s="147"/>
      <c r="M51" s="147"/>
      <c r="N51" s="147"/>
      <c r="O51" s="147"/>
      <c r="P51" s="147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  <c r="AB51" s="147"/>
      <c r="AC51" s="147"/>
    </row>
    <row r="52" spans="1:29">
      <c r="A52" s="147"/>
      <c r="B52" s="147"/>
      <c r="C52" s="147"/>
      <c r="D52" s="147"/>
      <c r="E52" s="147"/>
      <c r="F52" s="147"/>
      <c r="G52" s="147"/>
      <c r="H52" s="147"/>
      <c r="I52" s="147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7"/>
    </row>
    <row r="53" spans="1:29">
      <c r="A53" s="147"/>
      <c r="B53" s="147"/>
      <c r="C53" s="147"/>
      <c r="D53" s="147"/>
      <c r="E53" s="147"/>
      <c r="F53" s="147"/>
      <c r="G53" s="147"/>
      <c r="H53" s="147"/>
      <c r="I53" s="147"/>
      <c r="J53" s="147"/>
      <c r="K53" s="147"/>
      <c r="L53" s="147"/>
      <c r="M53" s="147"/>
      <c r="N53" s="147"/>
      <c r="O53" s="147"/>
      <c r="P53" s="147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  <c r="AB53" s="147"/>
      <c r="AC53" s="147"/>
    </row>
    <row r="54" spans="1:29">
      <c r="A54" s="147"/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  <c r="P54" s="147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47"/>
    </row>
    <row r="55" spans="1:29">
      <c r="A55" s="147"/>
      <c r="B55" s="147"/>
      <c r="C55" s="147"/>
      <c r="D55" s="147"/>
      <c r="E55" s="147"/>
      <c r="F55" s="147"/>
      <c r="G55" s="147"/>
      <c r="H55" s="147"/>
      <c r="I55" s="147"/>
      <c r="J55" s="147"/>
      <c r="K55" s="147"/>
      <c r="L55" s="147"/>
      <c r="M55" s="147"/>
      <c r="N55" s="147"/>
      <c r="O55" s="147"/>
      <c r="P55" s="147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47"/>
    </row>
    <row r="56" spans="1:29">
      <c r="A56" s="147"/>
      <c r="B56" s="147"/>
      <c r="C56" s="147"/>
      <c r="D56" s="147"/>
      <c r="E56" s="147"/>
      <c r="F56" s="147"/>
      <c r="G56" s="147"/>
      <c r="H56" s="147"/>
      <c r="I56" s="147"/>
      <c r="J56" s="147"/>
      <c r="K56" s="147"/>
      <c r="L56" s="147"/>
      <c r="M56" s="147"/>
      <c r="N56" s="147"/>
      <c r="O56" s="147"/>
      <c r="P56" s="147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47"/>
    </row>
    <row r="57" spans="1:29">
      <c r="A57" s="147"/>
      <c r="B57" s="147"/>
      <c r="C57" s="147"/>
      <c r="D57" s="147"/>
      <c r="E57" s="147"/>
      <c r="F57" s="147"/>
      <c r="G57" s="147"/>
      <c r="H57" s="147"/>
      <c r="I57" s="147"/>
      <c r="J57" s="147"/>
      <c r="K57" s="147"/>
      <c r="L57" s="147"/>
      <c r="M57" s="147"/>
      <c r="N57" s="147"/>
      <c r="O57" s="147"/>
      <c r="P57" s="147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  <c r="AB57" s="147"/>
      <c r="AC57" s="147"/>
    </row>
    <row r="58" spans="1:29">
      <c r="A58" s="147"/>
      <c r="B58" s="147"/>
      <c r="C58" s="147"/>
      <c r="D58" s="147"/>
      <c r="E58" s="147"/>
      <c r="F58" s="147"/>
      <c r="G58" s="147"/>
      <c r="H58" s="147"/>
      <c r="I58" s="147"/>
      <c r="J58" s="147"/>
      <c r="K58" s="147"/>
      <c r="L58" s="147"/>
      <c r="M58" s="147"/>
      <c r="N58" s="147"/>
      <c r="O58" s="147"/>
      <c r="P58" s="147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  <c r="AB58" s="147"/>
      <c r="AC58" s="147"/>
    </row>
    <row r="59" spans="1:29">
      <c r="A59" s="147"/>
      <c r="B59" s="147"/>
      <c r="C59" s="147"/>
      <c r="D59" s="147"/>
      <c r="E59" s="147"/>
      <c r="F59" s="147"/>
      <c r="G59" s="147"/>
      <c r="H59" s="147"/>
      <c r="I59" s="147"/>
      <c r="J59" s="147"/>
      <c r="K59" s="147"/>
      <c r="L59" s="147"/>
      <c r="M59" s="147"/>
      <c r="N59" s="147"/>
      <c r="O59" s="147"/>
      <c r="P59" s="147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7"/>
    </row>
    <row r="60" spans="1:29">
      <c r="A60" s="147"/>
      <c r="B60" s="147"/>
      <c r="C60" s="147"/>
      <c r="D60" s="147"/>
      <c r="E60" s="147"/>
      <c r="F60" s="147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47"/>
    </row>
    <row r="61" spans="1:29">
      <c r="A61" s="147"/>
      <c r="B61" s="147"/>
      <c r="C61" s="147"/>
      <c r="D61" s="147"/>
      <c r="E61" s="147"/>
      <c r="F61" s="147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147"/>
      <c r="R61" s="147"/>
      <c r="S61" s="147"/>
      <c r="T61" s="147"/>
      <c r="U61" s="147"/>
      <c r="V61" s="147"/>
      <c r="W61" s="147"/>
      <c r="X61" s="147"/>
      <c r="Y61" s="147"/>
      <c r="Z61" s="147"/>
      <c r="AA61" s="147"/>
      <c r="AB61" s="147"/>
      <c r="AC61" s="147"/>
    </row>
    <row r="62" spans="1:29">
      <c r="A62" s="147"/>
      <c r="B62" s="147"/>
      <c r="C62" s="147"/>
      <c r="D62" s="147"/>
      <c r="E62" s="147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</row>
    <row r="63" spans="1:29">
      <c r="A63" s="147"/>
      <c r="B63" s="147"/>
      <c r="C63" s="147"/>
      <c r="D63" s="147"/>
      <c r="E63" s="147"/>
      <c r="F63" s="147"/>
      <c r="G63" s="147"/>
      <c r="H63" s="147"/>
      <c r="I63" s="147"/>
      <c r="J63" s="147"/>
      <c r="K63" s="147"/>
      <c r="L63" s="147"/>
      <c r="M63" s="147"/>
      <c r="N63" s="147"/>
      <c r="O63" s="147"/>
      <c r="P63" s="147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  <c r="AB63" s="147"/>
      <c r="AC63" s="147"/>
    </row>
    <row r="64" spans="1:29">
      <c r="A64" s="147"/>
      <c r="B64" s="147"/>
      <c r="C64" s="147"/>
      <c r="D64" s="147"/>
      <c r="E64" s="147"/>
      <c r="F64" s="147"/>
      <c r="G64" s="147"/>
      <c r="H64" s="147"/>
      <c r="I64" s="147"/>
      <c r="J64" s="147"/>
      <c r="K64" s="147"/>
      <c r="L64" s="147"/>
      <c r="M64" s="147"/>
      <c r="N64" s="147"/>
      <c r="O64" s="147"/>
      <c r="P64" s="147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  <c r="AC64" s="147"/>
    </row>
    <row r="65" spans="1:19">
      <c r="A65" s="147"/>
      <c r="B65" s="147"/>
      <c r="C65" s="147"/>
      <c r="D65" s="147"/>
      <c r="E65" s="147"/>
      <c r="F65" s="147"/>
      <c r="G65" s="147"/>
      <c r="H65" s="147"/>
      <c r="I65" s="147"/>
      <c r="J65" s="147"/>
      <c r="K65" s="147"/>
      <c r="L65" s="147"/>
      <c r="M65" s="147"/>
      <c r="N65" s="147"/>
      <c r="O65" s="147"/>
      <c r="P65" s="147"/>
      <c r="Q65" s="147"/>
      <c r="R65" s="147"/>
      <c r="S65" s="147"/>
    </row>
    <row r="66" spans="1:19">
      <c r="A66" s="147"/>
      <c r="B66" s="147"/>
      <c r="C66" s="147"/>
      <c r="D66" s="147"/>
      <c r="E66" s="147"/>
      <c r="F66" s="147"/>
      <c r="G66" s="147"/>
      <c r="H66" s="147"/>
      <c r="I66" s="147"/>
      <c r="J66" s="147"/>
      <c r="K66" s="147"/>
      <c r="L66" s="147"/>
      <c r="M66" s="147"/>
      <c r="N66" s="147"/>
      <c r="O66" s="147"/>
      <c r="P66" s="147"/>
      <c r="Q66" s="147"/>
      <c r="R66" s="147"/>
      <c r="S66" s="147"/>
    </row>
    <row r="67" spans="1:19">
      <c r="G67" s="147"/>
      <c r="H67" s="147"/>
      <c r="I67" s="147"/>
      <c r="J67" s="147"/>
      <c r="K67" s="147"/>
      <c r="L67" s="147"/>
      <c r="M67" s="147"/>
      <c r="N67" s="147"/>
      <c r="O67" s="147"/>
      <c r="P67" s="147"/>
      <c r="Q67" s="147"/>
      <c r="R67" s="147"/>
      <c r="S67" s="147"/>
    </row>
  </sheetData>
  <sortState xmlns:xlrd2="http://schemas.microsoft.com/office/spreadsheetml/2017/richdata2" ref="H10:Q13">
    <sortCondition descending="1" ref="N10:N13"/>
  </sortState>
  <mergeCells count="199">
    <mergeCell ref="N6:O6"/>
    <mergeCell ref="P6:Q6"/>
    <mergeCell ref="I3:L3"/>
    <mergeCell ref="L5:M5"/>
    <mergeCell ref="J5:K5"/>
    <mergeCell ref="P5:Q5"/>
    <mergeCell ref="N5:O5"/>
    <mergeCell ref="H5:I5"/>
    <mergeCell ref="H6:I6"/>
    <mergeCell ref="H9:I9"/>
    <mergeCell ref="H10:I10"/>
    <mergeCell ref="H11:I11"/>
    <mergeCell ref="H12:I12"/>
    <mergeCell ref="H13:I13"/>
    <mergeCell ref="H14:I14"/>
    <mergeCell ref="L6:M6"/>
    <mergeCell ref="H7:I7"/>
    <mergeCell ref="H8:I8"/>
    <mergeCell ref="J6:K6"/>
    <mergeCell ref="J7:K7"/>
    <mergeCell ref="L7:M7"/>
    <mergeCell ref="H20:I20"/>
    <mergeCell ref="H21:I21"/>
    <mergeCell ref="H22:I22"/>
    <mergeCell ref="H23:I23"/>
    <mergeCell ref="H24:I24"/>
    <mergeCell ref="J21:K21"/>
    <mergeCell ref="H26:I26"/>
    <mergeCell ref="H15:I15"/>
    <mergeCell ref="H16:I16"/>
    <mergeCell ref="H17:I17"/>
    <mergeCell ref="H18:I18"/>
    <mergeCell ref="J15:K15"/>
    <mergeCell ref="J19:K19"/>
    <mergeCell ref="J23:K23"/>
    <mergeCell ref="H45:I45"/>
    <mergeCell ref="H46:I46"/>
    <mergeCell ref="H47:I47"/>
    <mergeCell ref="H48:I48"/>
    <mergeCell ref="G49:R49"/>
    <mergeCell ref="H38:I38"/>
    <mergeCell ref="H39:I39"/>
    <mergeCell ref="H40:I40"/>
    <mergeCell ref="H41:I41"/>
    <mergeCell ref="H42:I42"/>
    <mergeCell ref="H43:I43"/>
    <mergeCell ref="J42:K42"/>
    <mergeCell ref="L42:M42"/>
    <mergeCell ref="N42:O42"/>
    <mergeCell ref="P42:Q42"/>
    <mergeCell ref="N7:O7"/>
    <mergeCell ref="P7:Q7"/>
    <mergeCell ref="J8:K8"/>
    <mergeCell ref="L8:M8"/>
    <mergeCell ref="N8:O8"/>
    <mergeCell ref="P8:Q8"/>
    <mergeCell ref="H44:I44"/>
    <mergeCell ref="H35:I35"/>
    <mergeCell ref="H36:I36"/>
    <mergeCell ref="H37:I37"/>
    <mergeCell ref="H29:I29"/>
    <mergeCell ref="H30:I30"/>
    <mergeCell ref="H31:I31"/>
    <mergeCell ref="H32:I32"/>
    <mergeCell ref="H33:I33"/>
    <mergeCell ref="H34:I34"/>
    <mergeCell ref="H25:I25"/>
    <mergeCell ref="H27:I27"/>
    <mergeCell ref="H28:I28"/>
    <mergeCell ref="J25:K25"/>
    <mergeCell ref="J27:K27"/>
    <mergeCell ref="H19:I19"/>
    <mergeCell ref="J11:K11"/>
    <mergeCell ref="L11:M11"/>
    <mergeCell ref="N11:O11"/>
    <mergeCell ref="P11:Q11"/>
    <mergeCell ref="J12:K12"/>
    <mergeCell ref="L12:M12"/>
    <mergeCell ref="N12:O12"/>
    <mergeCell ref="P12:Q12"/>
    <mergeCell ref="J9:K9"/>
    <mergeCell ref="L9:M9"/>
    <mergeCell ref="N9:O9"/>
    <mergeCell ref="P9:Q9"/>
    <mergeCell ref="J10:K10"/>
    <mergeCell ref="L10:M10"/>
    <mergeCell ref="N10:O10"/>
    <mergeCell ref="P10:Q10"/>
    <mergeCell ref="L15:M15"/>
    <mergeCell ref="N15:O15"/>
    <mergeCell ref="P15:Q15"/>
    <mergeCell ref="J16:K16"/>
    <mergeCell ref="L16:M16"/>
    <mergeCell ref="N16:O16"/>
    <mergeCell ref="P16:Q16"/>
    <mergeCell ref="J13:K13"/>
    <mergeCell ref="L13:M13"/>
    <mergeCell ref="N13:O13"/>
    <mergeCell ref="P13:Q13"/>
    <mergeCell ref="J14:K14"/>
    <mergeCell ref="L14:M14"/>
    <mergeCell ref="N14:O14"/>
    <mergeCell ref="P14:Q14"/>
    <mergeCell ref="L19:M19"/>
    <mergeCell ref="N19:O19"/>
    <mergeCell ref="P19:Q19"/>
    <mergeCell ref="J20:K20"/>
    <mergeCell ref="L20:M20"/>
    <mergeCell ref="N20:O20"/>
    <mergeCell ref="P20:Q20"/>
    <mergeCell ref="J17:K17"/>
    <mergeCell ref="L17:M17"/>
    <mergeCell ref="N17:O17"/>
    <mergeCell ref="P17:Q17"/>
    <mergeCell ref="J18:K18"/>
    <mergeCell ref="L18:M18"/>
    <mergeCell ref="N18:O18"/>
    <mergeCell ref="P18:Q18"/>
    <mergeCell ref="L23:M23"/>
    <mergeCell ref="N23:O23"/>
    <mergeCell ref="P23:Q23"/>
    <mergeCell ref="J24:K24"/>
    <mergeCell ref="L24:M24"/>
    <mergeCell ref="N24:O24"/>
    <mergeCell ref="P24:Q24"/>
    <mergeCell ref="L21:M21"/>
    <mergeCell ref="N21:O21"/>
    <mergeCell ref="P21:Q21"/>
    <mergeCell ref="J22:K22"/>
    <mergeCell ref="L22:M22"/>
    <mergeCell ref="N22:O22"/>
    <mergeCell ref="P22:Q22"/>
    <mergeCell ref="L27:M27"/>
    <mergeCell ref="N27:O27"/>
    <mergeCell ref="P27:Q27"/>
    <mergeCell ref="J28:K28"/>
    <mergeCell ref="L28:M28"/>
    <mergeCell ref="N28:O28"/>
    <mergeCell ref="P28:Q28"/>
    <mergeCell ref="L25:M25"/>
    <mergeCell ref="N25:O25"/>
    <mergeCell ref="P25:Q25"/>
    <mergeCell ref="J26:K26"/>
    <mergeCell ref="L26:M26"/>
    <mergeCell ref="N26:O26"/>
    <mergeCell ref="P26:Q26"/>
    <mergeCell ref="J31:K31"/>
    <mergeCell ref="L31:M31"/>
    <mergeCell ref="N31:O31"/>
    <mergeCell ref="P31:Q31"/>
    <mergeCell ref="J32:K32"/>
    <mergeCell ref="L32:M32"/>
    <mergeCell ref="N32:O32"/>
    <mergeCell ref="P32:Q32"/>
    <mergeCell ref="J29:K29"/>
    <mergeCell ref="L29:M29"/>
    <mergeCell ref="N29:O29"/>
    <mergeCell ref="P29:Q29"/>
    <mergeCell ref="J30:K30"/>
    <mergeCell ref="L30:M30"/>
    <mergeCell ref="N30:O30"/>
    <mergeCell ref="P30:Q30"/>
    <mergeCell ref="P35:Q35"/>
    <mergeCell ref="J36:K36"/>
    <mergeCell ref="L36:M36"/>
    <mergeCell ref="N36:O36"/>
    <mergeCell ref="P36:Q36"/>
    <mergeCell ref="J33:K33"/>
    <mergeCell ref="L33:M33"/>
    <mergeCell ref="N33:O33"/>
    <mergeCell ref="P33:Q33"/>
    <mergeCell ref="J34:K34"/>
    <mergeCell ref="L34:M34"/>
    <mergeCell ref="N34:O34"/>
    <mergeCell ref="P34:Q34"/>
    <mergeCell ref="H2:Q2"/>
    <mergeCell ref="J40:K40"/>
    <mergeCell ref="L40:M40"/>
    <mergeCell ref="N40:O40"/>
    <mergeCell ref="P40:Q40"/>
    <mergeCell ref="J41:K41"/>
    <mergeCell ref="L41:M41"/>
    <mergeCell ref="N41:O41"/>
    <mergeCell ref="P41:Q41"/>
    <mergeCell ref="J38:K38"/>
    <mergeCell ref="L38:M38"/>
    <mergeCell ref="N38:O38"/>
    <mergeCell ref="P38:Q38"/>
    <mergeCell ref="J39:K39"/>
    <mergeCell ref="L39:M39"/>
    <mergeCell ref="N39:O39"/>
    <mergeCell ref="P39:Q39"/>
    <mergeCell ref="J37:K37"/>
    <mergeCell ref="L37:M37"/>
    <mergeCell ref="N37:O37"/>
    <mergeCell ref="P37:Q37"/>
    <mergeCell ref="J35:K35"/>
    <mergeCell ref="L35:M35"/>
    <mergeCell ref="N35:O3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A0B0C-3175-4345-AD6D-1896C0BDB0A2}">
  <dimension ref="A1:AK72"/>
  <sheetViews>
    <sheetView topLeftCell="B1" workbookViewId="0">
      <selection activeCell="AA15" sqref="AA15"/>
    </sheetView>
  </sheetViews>
  <sheetFormatPr defaultRowHeight="14.4"/>
  <cols>
    <col min="1" max="1" width="4.6640625" customWidth="1"/>
    <col min="3" max="3" width="15.109375" customWidth="1"/>
    <col min="4" max="4" width="5.109375" customWidth="1"/>
    <col min="6" max="6" width="19.6640625" customWidth="1"/>
    <col min="7" max="7" width="16.88671875" customWidth="1"/>
    <col min="9" max="9" width="10" customWidth="1"/>
    <col min="10" max="10" width="2.5546875" customWidth="1"/>
    <col min="11" max="23" width="5.6640625" customWidth="1"/>
    <col min="24" max="24" width="7.5546875" customWidth="1"/>
    <col min="25" max="28" width="5.6640625" customWidth="1"/>
  </cols>
  <sheetData>
    <row r="1" spans="1:37" ht="26.4" customHeight="1" thickBot="1">
      <c r="A1" s="147"/>
      <c r="B1" s="147"/>
      <c r="C1" s="147"/>
      <c r="D1" s="712" t="s">
        <v>66</v>
      </c>
      <c r="E1" s="712"/>
      <c r="F1" s="712"/>
      <c r="G1" s="712"/>
      <c r="H1" s="712"/>
      <c r="I1" s="712"/>
      <c r="J1" s="712"/>
      <c r="K1" s="712"/>
      <c r="L1" s="712"/>
      <c r="M1" s="712"/>
      <c r="N1" s="712"/>
      <c r="O1" s="712"/>
      <c r="P1" s="712"/>
      <c r="Q1" s="712"/>
      <c r="R1" s="712"/>
      <c r="S1" s="712"/>
      <c r="T1" s="712"/>
      <c r="U1" s="712"/>
      <c r="V1" s="712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</row>
    <row r="2" spans="1:37" ht="21.6" thickBot="1">
      <c r="A2" s="147"/>
      <c r="B2" s="147"/>
      <c r="C2" s="147"/>
      <c r="D2" s="1"/>
      <c r="E2" s="50"/>
      <c r="F2" s="50"/>
      <c r="G2" s="92" t="s">
        <v>23</v>
      </c>
      <c r="H2" s="90" t="s">
        <v>64</v>
      </c>
      <c r="I2" s="90" t="s">
        <v>65</v>
      </c>
      <c r="J2" s="93"/>
      <c r="K2" s="94">
        <v>1</v>
      </c>
      <c r="L2" s="94">
        <v>2</v>
      </c>
      <c r="M2" s="94">
        <v>3</v>
      </c>
      <c r="N2" s="94">
        <v>4</v>
      </c>
      <c r="O2" s="94">
        <v>5</v>
      </c>
      <c r="P2" s="91"/>
      <c r="Q2" s="94">
        <v>6</v>
      </c>
      <c r="R2" s="94">
        <v>7</v>
      </c>
      <c r="S2" s="94">
        <v>8</v>
      </c>
      <c r="T2" s="94">
        <v>9</v>
      </c>
      <c r="U2" s="95">
        <v>10</v>
      </c>
      <c r="V2" s="49"/>
      <c r="W2" s="64"/>
      <c r="X2" s="207"/>
      <c r="Y2" s="207"/>
      <c r="Z2" s="207"/>
      <c r="AA2" s="207"/>
      <c r="AB2" s="208"/>
      <c r="AC2" s="147"/>
      <c r="AD2" s="147"/>
      <c r="AE2" s="147"/>
      <c r="AF2" s="147"/>
      <c r="AG2" s="147"/>
      <c r="AH2" s="147"/>
      <c r="AI2" s="147"/>
      <c r="AJ2" s="147"/>
      <c r="AK2" s="147"/>
    </row>
    <row r="3" spans="1:37" ht="18.600000000000001">
      <c r="A3" s="147"/>
      <c r="B3" s="147"/>
      <c r="C3" s="147"/>
      <c r="D3" s="43">
        <v>1</v>
      </c>
      <c r="E3" s="69" t="s">
        <v>56</v>
      </c>
      <c r="F3" s="70"/>
      <c r="G3" s="79">
        <v>42081</v>
      </c>
      <c r="H3" s="80">
        <v>2010</v>
      </c>
      <c r="I3" s="282">
        <f t="shared" ref="I3:I33" si="0">SUM(P3+V3)</f>
        <v>1482</v>
      </c>
      <c r="J3" s="81"/>
      <c r="K3" s="82">
        <v>148</v>
      </c>
      <c r="L3" s="82">
        <v>148</v>
      </c>
      <c r="M3" s="82">
        <v>146</v>
      </c>
      <c r="N3" s="82">
        <v>148</v>
      </c>
      <c r="O3" s="82">
        <v>144</v>
      </c>
      <c r="P3" s="282">
        <f t="shared" ref="P3:P33" si="1">SUM(K3:O3)</f>
        <v>734</v>
      </c>
      <c r="Q3" s="82">
        <v>148</v>
      </c>
      <c r="R3" s="82">
        <v>152</v>
      </c>
      <c r="S3" s="82">
        <v>152</v>
      </c>
      <c r="T3" s="82">
        <v>148</v>
      </c>
      <c r="U3" s="82">
        <v>148</v>
      </c>
      <c r="V3" s="285">
        <f t="shared" ref="V3:V33" si="2">SUM(Q3:U3)</f>
        <v>748</v>
      </c>
      <c r="W3" s="62"/>
      <c r="X3" s="209"/>
      <c r="Y3" s="209"/>
      <c r="Z3" s="209"/>
      <c r="AA3" s="209"/>
      <c r="AB3" s="210"/>
      <c r="AC3" s="147"/>
      <c r="AD3" s="147"/>
      <c r="AE3" s="147"/>
      <c r="AF3" s="147"/>
      <c r="AG3" s="147"/>
      <c r="AH3" s="147"/>
      <c r="AI3" s="147"/>
      <c r="AJ3" s="147"/>
      <c r="AK3" s="147"/>
    </row>
    <row r="4" spans="1:37" ht="18.600000000000001">
      <c r="A4" s="147"/>
      <c r="B4" s="147"/>
      <c r="C4" s="147"/>
      <c r="D4" s="288">
        <v>2</v>
      </c>
      <c r="E4" s="71" t="s">
        <v>57</v>
      </c>
      <c r="F4" s="45"/>
      <c r="G4" s="65">
        <v>42754</v>
      </c>
      <c r="H4" s="66">
        <v>2017</v>
      </c>
      <c r="I4" s="283">
        <f t="shared" si="0"/>
        <v>1471</v>
      </c>
      <c r="J4" s="67"/>
      <c r="K4" s="68">
        <v>147</v>
      </c>
      <c r="L4" s="68">
        <v>148</v>
      </c>
      <c r="M4" s="68">
        <v>148</v>
      </c>
      <c r="N4" s="68">
        <v>144</v>
      </c>
      <c r="O4" s="68">
        <v>148</v>
      </c>
      <c r="P4" s="283">
        <f t="shared" si="1"/>
        <v>735</v>
      </c>
      <c r="Q4" s="68">
        <v>148</v>
      </c>
      <c r="R4" s="68">
        <v>144</v>
      </c>
      <c r="S4" s="68">
        <v>148</v>
      </c>
      <c r="T4" s="68">
        <v>148</v>
      </c>
      <c r="U4" s="68">
        <v>148</v>
      </c>
      <c r="V4" s="286">
        <f t="shared" si="2"/>
        <v>736</v>
      </c>
      <c r="W4" s="63"/>
      <c r="X4" s="209"/>
      <c r="Y4" s="209"/>
      <c r="Z4" s="209"/>
      <c r="AA4" s="209"/>
      <c r="AB4" s="210"/>
      <c r="AC4" s="147"/>
      <c r="AD4" s="147"/>
      <c r="AE4" s="147"/>
      <c r="AF4" s="147"/>
      <c r="AG4" s="147"/>
      <c r="AH4" s="147"/>
      <c r="AI4" s="147"/>
      <c r="AJ4" s="147"/>
      <c r="AK4" s="147"/>
    </row>
    <row r="5" spans="1:37" ht="18.600000000000001">
      <c r="A5" s="147"/>
      <c r="B5" s="147"/>
      <c r="C5" s="147"/>
      <c r="D5" s="43">
        <v>3</v>
      </c>
      <c r="E5" s="71" t="s">
        <v>30</v>
      </c>
      <c r="F5" s="45"/>
      <c r="G5" s="65">
        <v>43405</v>
      </c>
      <c r="H5" s="66">
        <v>2018</v>
      </c>
      <c r="I5" s="283">
        <f t="shared" si="0"/>
        <v>1458</v>
      </c>
      <c r="J5" s="67"/>
      <c r="K5" s="68">
        <v>140</v>
      </c>
      <c r="L5" s="68">
        <v>144</v>
      </c>
      <c r="M5" s="68">
        <v>152</v>
      </c>
      <c r="N5" s="68">
        <v>144</v>
      </c>
      <c r="O5" s="68">
        <v>142</v>
      </c>
      <c r="P5" s="283">
        <f t="shared" si="1"/>
        <v>722</v>
      </c>
      <c r="Q5" s="68">
        <v>148</v>
      </c>
      <c r="R5" s="68">
        <v>148</v>
      </c>
      <c r="S5" s="68">
        <v>148</v>
      </c>
      <c r="T5" s="68">
        <v>148</v>
      </c>
      <c r="U5" s="68">
        <v>144</v>
      </c>
      <c r="V5" s="286">
        <f t="shared" si="2"/>
        <v>736</v>
      </c>
      <c r="W5" s="62"/>
      <c r="X5" s="209"/>
      <c r="Y5" s="209"/>
      <c r="Z5" s="209"/>
      <c r="AA5" s="209"/>
      <c r="AB5" s="210"/>
      <c r="AC5" s="147"/>
      <c r="AD5" s="147"/>
      <c r="AE5" s="147"/>
      <c r="AF5" s="147"/>
      <c r="AG5" s="147"/>
      <c r="AH5" s="147"/>
      <c r="AI5" s="147"/>
      <c r="AJ5" s="147"/>
      <c r="AK5" s="147"/>
    </row>
    <row r="6" spans="1:37" ht="18.600000000000001">
      <c r="A6" s="147"/>
      <c r="B6" s="147"/>
      <c r="C6" s="147"/>
      <c r="D6" s="288">
        <v>4</v>
      </c>
      <c r="E6" s="71" t="s">
        <v>26</v>
      </c>
      <c r="F6" s="45"/>
      <c r="G6" s="65">
        <v>42283</v>
      </c>
      <c r="H6" s="66">
        <v>2005</v>
      </c>
      <c r="I6" s="283">
        <f t="shared" si="0"/>
        <v>1455</v>
      </c>
      <c r="J6" s="67"/>
      <c r="K6" s="68">
        <v>144</v>
      </c>
      <c r="L6" s="68">
        <v>144</v>
      </c>
      <c r="M6" s="68">
        <v>148</v>
      </c>
      <c r="N6" s="68">
        <v>148</v>
      </c>
      <c r="O6" s="68">
        <v>144</v>
      </c>
      <c r="P6" s="283">
        <f t="shared" si="1"/>
        <v>728</v>
      </c>
      <c r="Q6" s="68">
        <v>144</v>
      </c>
      <c r="R6" s="68">
        <v>144</v>
      </c>
      <c r="S6" s="68">
        <v>147</v>
      </c>
      <c r="T6" s="68">
        <v>148</v>
      </c>
      <c r="U6" s="68">
        <v>144</v>
      </c>
      <c r="V6" s="286">
        <f t="shared" si="2"/>
        <v>727</v>
      </c>
      <c r="W6" s="63"/>
      <c r="X6" s="209"/>
      <c r="Y6" s="209"/>
      <c r="Z6" s="209"/>
      <c r="AA6" s="209"/>
      <c r="AB6" s="210"/>
      <c r="AC6" s="147"/>
      <c r="AD6" s="147"/>
      <c r="AE6" s="147"/>
      <c r="AF6" s="147"/>
      <c r="AG6" s="147"/>
      <c r="AH6" s="147"/>
      <c r="AI6" s="147"/>
      <c r="AJ6" s="147"/>
      <c r="AK6" s="147"/>
    </row>
    <row r="7" spans="1:37" ht="18.600000000000001">
      <c r="A7" s="147"/>
      <c r="B7" s="147"/>
      <c r="C7" s="147"/>
      <c r="D7" s="43">
        <v>5</v>
      </c>
      <c r="E7" s="71" t="s">
        <v>29</v>
      </c>
      <c r="F7" s="45"/>
      <c r="G7" s="65">
        <v>43027</v>
      </c>
      <c r="H7" s="66">
        <v>2017</v>
      </c>
      <c r="I7" s="283">
        <f t="shared" si="0"/>
        <v>1455</v>
      </c>
      <c r="J7" s="67"/>
      <c r="K7" s="68">
        <v>150</v>
      </c>
      <c r="L7" s="68">
        <v>140</v>
      </c>
      <c r="M7" s="68">
        <v>148</v>
      </c>
      <c r="N7" s="68">
        <v>148</v>
      </c>
      <c r="O7" s="68">
        <v>144</v>
      </c>
      <c r="P7" s="283">
        <f t="shared" si="1"/>
        <v>730</v>
      </c>
      <c r="Q7" s="68">
        <v>145</v>
      </c>
      <c r="R7" s="68">
        <v>144</v>
      </c>
      <c r="S7" s="68">
        <v>144</v>
      </c>
      <c r="T7" s="68">
        <v>148</v>
      </c>
      <c r="U7" s="68">
        <v>144</v>
      </c>
      <c r="V7" s="286">
        <f t="shared" si="2"/>
        <v>725</v>
      </c>
      <c r="W7" s="63"/>
      <c r="X7" s="209"/>
      <c r="Y7" s="209"/>
      <c r="Z7" s="209"/>
      <c r="AA7" s="209"/>
      <c r="AB7" s="210"/>
      <c r="AC7" s="147"/>
      <c r="AD7" s="147"/>
      <c r="AE7" s="147"/>
      <c r="AF7" s="147"/>
      <c r="AG7" s="147"/>
      <c r="AH7" s="147"/>
      <c r="AI7" s="147"/>
      <c r="AJ7" s="147"/>
      <c r="AK7" s="147"/>
    </row>
    <row r="8" spans="1:37" ht="18.600000000000001">
      <c r="A8" s="147"/>
      <c r="B8" s="147"/>
      <c r="C8" s="147"/>
      <c r="D8" s="288">
        <v>6</v>
      </c>
      <c r="E8" s="71" t="s">
        <v>25</v>
      </c>
      <c r="F8" s="45"/>
      <c r="G8" s="65">
        <v>43510</v>
      </c>
      <c r="H8" s="66">
        <v>2019</v>
      </c>
      <c r="I8" s="283">
        <f t="shared" si="0"/>
        <v>1447</v>
      </c>
      <c r="J8" s="67"/>
      <c r="K8" s="68">
        <v>143</v>
      </c>
      <c r="L8" s="68">
        <v>144</v>
      </c>
      <c r="M8" s="68">
        <v>150</v>
      </c>
      <c r="N8" s="68">
        <v>148</v>
      </c>
      <c r="O8" s="68">
        <v>148</v>
      </c>
      <c r="P8" s="283">
        <f t="shared" si="1"/>
        <v>733</v>
      </c>
      <c r="Q8" s="68">
        <v>140</v>
      </c>
      <c r="R8" s="68">
        <v>144</v>
      </c>
      <c r="S8" s="68">
        <v>142</v>
      </c>
      <c r="T8" s="68">
        <v>142</v>
      </c>
      <c r="U8" s="68">
        <v>146</v>
      </c>
      <c r="V8" s="286">
        <f t="shared" si="2"/>
        <v>714</v>
      </c>
      <c r="W8" s="63"/>
      <c r="X8" s="211"/>
      <c r="Y8" s="211"/>
      <c r="Z8" s="211"/>
      <c r="AA8" s="209"/>
      <c r="AB8" s="210"/>
      <c r="AC8" s="147"/>
      <c r="AD8" s="147"/>
      <c r="AE8" s="147"/>
      <c r="AF8" s="147"/>
      <c r="AG8" s="147"/>
      <c r="AH8" s="147"/>
      <c r="AI8" s="147"/>
      <c r="AJ8" s="147"/>
      <c r="AK8" s="147"/>
    </row>
    <row r="9" spans="1:37" ht="18.600000000000001">
      <c r="A9" s="147"/>
      <c r="B9" s="147"/>
      <c r="C9" s="147"/>
      <c r="D9" s="43">
        <v>7</v>
      </c>
      <c r="E9" s="71" t="s">
        <v>27</v>
      </c>
      <c r="F9" s="45"/>
      <c r="G9" s="65">
        <v>42293</v>
      </c>
      <c r="H9" s="66">
        <v>2008</v>
      </c>
      <c r="I9" s="283">
        <f t="shared" si="0"/>
        <v>1441</v>
      </c>
      <c r="J9" s="67"/>
      <c r="K9" s="68">
        <v>145</v>
      </c>
      <c r="L9" s="68">
        <v>148</v>
      </c>
      <c r="M9" s="68">
        <v>146</v>
      </c>
      <c r="N9" s="68">
        <v>140</v>
      </c>
      <c r="O9" s="68">
        <v>142</v>
      </c>
      <c r="P9" s="283">
        <f t="shared" si="1"/>
        <v>721</v>
      </c>
      <c r="Q9" s="68">
        <v>144</v>
      </c>
      <c r="R9" s="68">
        <v>144</v>
      </c>
      <c r="S9" s="68">
        <v>144</v>
      </c>
      <c r="T9" s="68">
        <v>144</v>
      </c>
      <c r="U9" s="68">
        <v>144</v>
      </c>
      <c r="V9" s="286">
        <f t="shared" si="2"/>
        <v>720</v>
      </c>
      <c r="W9" s="63"/>
      <c r="X9" s="209"/>
      <c r="Y9" s="209"/>
      <c r="Z9" s="209"/>
      <c r="AA9" s="209"/>
      <c r="AB9" s="210"/>
      <c r="AC9" s="147"/>
      <c r="AD9" s="147"/>
      <c r="AE9" s="147"/>
      <c r="AF9" s="147"/>
      <c r="AG9" s="147"/>
      <c r="AH9" s="147"/>
      <c r="AI9" s="147"/>
      <c r="AJ9" s="147"/>
      <c r="AK9" s="147"/>
    </row>
    <row r="10" spans="1:37" ht="18.600000000000001">
      <c r="A10" s="147"/>
      <c r="B10" s="147"/>
      <c r="C10" s="147"/>
      <c r="D10" s="288">
        <v>8</v>
      </c>
      <c r="E10" s="71" t="s">
        <v>44</v>
      </c>
      <c r="F10" s="45"/>
      <c r="G10" s="65">
        <v>42256</v>
      </c>
      <c r="H10" s="66">
        <v>2004</v>
      </c>
      <c r="I10" s="283">
        <f t="shared" si="0"/>
        <v>1439</v>
      </c>
      <c r="J10" s="67"/>
      <c r="K10" s="68">
        <v>140</v>
      </c>
      <c r="L10" s="68">
        <v>144</v>
      </c>
      <c r="M10" s="68">
        <v>140</v>
      </c>
      <c r="N10" s="68">
        <v>147</v>
      </c>
      <c r="O10" s="68">
        <v>140</v>
      </c>
      <c r="P10" s="283">
        <f t="shared" si="1"/>
        <v>711</v>
      </c>
      <c r="Q10" s="68">
        <v>148</v>
      </c>
      <c r="R10" s="68">
        <v>148</v>
      </c>
      <c r="S10" s="68">
        <v>140</v>
      </c>
      <c r="T10" s="68">
        <v>144</v>
      </c>
      <c r="U10" s="68">
        <v>148</v>
      </c>
      <c r="V10" s="286">
        <f t="shared" si="2"/>
        <v>728</v>
      </c>
      <c r="W10" s="62"/>
      <c r="X10" s="209"/>
      <c r="Y10" s="209"/>
      <c r="Z10" s="209"/>
      <c r="AA10" s="209"/>
      <c r="AB10" s="210"/>
      <c r="AC10" s="147"/>
      <c r="AD10" s="147"/>
      <c r="AE10" s="147"/>
      <c r="AF10" s="147"/>
      <c r="AG10" s="147"/>
      <c r="AH10" s="147"/>
      <c r="AI10" s="147"/>
      <c r="AJ10" s="147"/>
      <c r="AK10" s="147"/>
    </row>
    <row r="11" spans="1:37" ht="18.600000000000001">
      <c r="A11" s="147"/>
      <c r="B11" s="147"/>
      <c r="C11" s="147"/>
      <c r="D11" s="43">
        <v>9</v>
      </c>
      <c r="E11" s="71" t="s">
        <v>52</v>
      </c>
      <c r="F11" s="45"/>
      <c r="G11" s="65">
        <v>42278</v>
      </c>
      <c r="H11" s="66">
        <v>2015</v>
      </c>
      <c r="I11" s="283">
        <f t="shared" si="0"/>
        <v>1437</v>
      </c>
      <c r="J11" s="67"/>
      <c r="K11" s="68">
        <v>148</v>
      </c>
      <c r="L11" s="68">
        <v>144</v>
      </c>
      <c r="M11" s="68">
        <v>127</v>
      </c>
      <c r="N11" s="68">
        <v>148</v>
      </c>
      <c r="O11" s="68">
        <v>144</v>
      </c>
      <c r="P11" s="283">
        <f t="shared" si="1"/>
        <v>711</v>
      </c>
      <c r="Q11" s="68">
        <v>140</v>
      </c>
      <c r="R11" s="68">
        <v>144</v>
      </c>
      <c r="S11" s="68">
        <v>150</v>
      </c>
      <c r="T11" s="68">
        <v>144</v>
      </c>
      <c r="U11" s="68">
        <v>148</v>
      </c>
      <c r="V11" s="286">
        <f t="shared" si="2"/>
        <v>726</v>
      </c>
      <c r="W11" s="63"/>
      <c r="X11" s="209"/>
      <c r="Y11" s="209"/>
      <c r="Z11" s="209"/>
      <c r="AA11" s="209"/>
      <c r="AB11" s="210"/>
      <c r="AC11" s="147"/>
      <c r="AD11" s="147"/>
      <c r="AE11" s="147"/>
      <c r="AF11" s="147"/>
      <c r="AG11" s="147"/>
      <c r="AH11" s="147"/>
      <c r="AI11" s="147"/>
      <c r="AJ11" s="147"/>
      <c r="AK11" s="147"/>
    </row>
    <row r="12" spans="1:37" ht="18.600000000000001">
      <c r="A12" s="147"/>
      <c r="B12" s="147"/>
      <c r="C12" s="147"/>
      <c r="D12" s="288">
        <v>10</v>
      </c>
      <c r="E12" s="120" t="s">
        <v>74</v>
      </c>
      <c r="F12" s="45"/>
      <c r="G12" s="65">
        <v>44822</v>
      </c>
      <c r="H12" s="121">
        <v>2012</v>
      </c>
      <c r="I12" s="283">
        <f t="shared" si="0"/>
        <v>1436</v>
      </c>
      <c r="J12" s="87"/>
      <c r="K12" s="88">
        <v>140</v>
      </c>
      <c r="L12" s="88">
        <v>144</v>
      </c>
      <c r="M12" s="88">
        <v>140</v>
      </c>
      <c r="N12" s="88">
        <v>140</v>
      </c>
      <c r="O12" s="88">
        <v>144</v>
      </c>
      <c r="P12" s="283">
        <f t="shared" si="1"/>
        <v>708</v>
      </c>
      <c r="Q12" s="119">
        <v>144</v>
      </c>
      <c r="R12" s="119">
        <v>144</v>
      </c>
      <c r="S12" s="119">
        <v>148</v>
      </c>
      <c r="T12" s="119">
        <v>144</v>
      </c>
      <c r="U12" s="119">
        <v>148</v>
      </c>
      <c r="V12" s="286">
        <f t="shared" si="2"/>
        <v>728</v>
      </c>
      <c r="W12" s="62"/>
      <c r="X12" s="209"/>
      <c r="Y12" s="209"/>
      <c r="Z12" s="209"/>
      <c r="AA12" s="209"/>
      <c r="AB12" s="210"/>
      <c r="AC12" s="147"/>
      <c r="AD12" s="147"/>
      <c r="AE12" s="147"/>
      <c r="AF12" s="147"/>
      <c r="AG12" s="147"/>
      <c r="AH12" s="147"/>
      <c r="AI12" s="147"/>
      <c r="AJ12" s="147"/>
      <c r="AK12" s="147"/>
    </row>
    <row r="13" spans="1:37" ht="18.600000000000001">
      <c r="A13" s="147"/>
      <c r="B13" s="147"/>
      <c r="C13" s="147"/>
      <c r="D13" s="43">
        <v>11</v>
      </c>
      <c r="E13" s="71" t="s">
        <v>3</v>
      </c>
      <c r="F13" s="45"/>
      <c r="G13" s="65">
        <v>42279</v>
      </c>
      <c r="H13" s="66">
        <v>2008</v>
      </c>
      <c r="I13" s="283">
        <f t="shared" si="0"/>
        <v>1434</v>
      </c>
      <c r="J13" s="67"/>
      <c r="K13" s="68">
        <v>140</v>
      </c>
      <c r="L13" s="68">
        <v>144</v>
      </c>
      <c r="M13" s="68">
        <v>140</v>
      </c>
      <c r="N13" s="68">
        <v>144</v>
      </c>
      <c r="O13" s="68">
        <v>148</v>
      </c>
      <c r="P13" s="283">
        <f t="shared" si="1"/>
        <v>716</v>
      </c>
      <c r="Q13" s="68">
        <v>144</v>
      </c>
      <c r="R13" s="68">
        <v>140</v>
      </c>
      <c r="S13" s="68">
        <v>146</v>
      </c>
      <c r="T13" s="68">
        <v>144</v>
      </c>
      <c r="U13" s="68">
        <v>144</v>
      </c>
      <c r="V13" s="286">
        <f t="shared" si="2"/>
        <v>718</v>
      </c>
      <c r="W13" s="63"/>
      <c r="X13" s="209"/>
      <c r="Y13" s="209"/>
      <c r="Z13" s="209"/>
      <c r="AA13" s="209"/>
      <c r="AB13" s="210"/>
      <c r="AC13" s="147"/>
      <c r="AD13" s="147"/>
      <c r="AE13" s="147"/>
      <c r="AF13" s="147"/>
      <c r="AG13" s="147"/>
      <c r="AH13" s="147"/>
      <c r="AI13" s="147"/>
      <c r="AJ13" s="147"/>
      <c r="AK13" s="147"/>
    </row>
    <row r="14" spans="1:37" ht="18.600000000000001">
      <c r="A14" s="147"/>
      <c r="B14" s="147"/>
      <c r="C14" s="147"/>
      <c r="D14" s="288">
        <v>12</v>
      </c>
      <c r="E14" s="71" t="s">
        <v>42</v>
      </c>
      <c r="F14" s="45"/>
      <c r="G14" s="65">
        <v>43146</v>
      </c>
      <c r="H14" s="66">
        <v>2018</v>
      </c>
      <c r="I14" s="283">
        <f t="shared" si="0"/>
        <v>1426</v>
      </c>
      <c r="J14" s="67"/>
      <c r="K14" s="68">
        <v>148</v>
      </c>
      <c r="L14" s="68">
        <v>143</v>
      </c>
      <c r="M14" s="68">
        <v>144</v>
      </c>
      <c r="N14" s="68">
        <v>144</v>
      </c>
      <c r="O14" s="68">
        <v>144</v>
      </c>
      <c r="P14" s="283">
        <f t="shared" si="1"/>
        <v>723</v>
      </c>
      <c r="Q14" s="68">
        <v>148</v>
      </c>
      <c r="R14" s="68">
        <v>144</v>
      </c>
      <c r="S14" s="68">
        <v>140</v>
      </c>
      <c r="T14" s="68">
        <v>144</v>
      </c>
      <c r="U14" s="68">
        <v>127</v>
      </c>
      <c r="V14" s="286">
        <f t="shared" si="2"/>
        <v>703</v>
      </c>
      <c r="W14" s="63"/>
      <c r="X14" s="209"/>
      <c r="Y14" s="209"/>
      <c r="Z14" s="209"/>
      <c r="AA14" s="209"/>
      <c r="AB14" s="210"/>
      <c r="AC14" s="147"/>
      <c r="AD14" s="147"/>
      <c r="AE14" s="147"/>
      <c r="AF14" s="147"/>
      <c r="AG14" s="147"/>
      <c r="AH14" s="147"/>
      <c r="AI14" s="147"/>
      <c r="AJ14" s="147"/>
      <c r="AK14" s="147"/>
    </row>
    <row r="15" spans="1:37" ht="18.600000000000001">
      <c r="A15" s="147"/>
      <c r="B15" s="147"/>
      <c r="C15" s="147"/>
      <c r="D15" s="43">
        <v>13</v>
      </c>
      <c r="E15" s="71" t="s">
        <v>31</v>
      </c>
      <c r="F15" s="45"/>
      <c r="G15" s="65">
        <v>42092</v>
      </c>
      <c r="H15" s="66">
        <v>2007</v>
      </c>
      <c r="I15" s="283">
        <f t="shared" si="0"/>
        <v>1413</v>
      </c>
      <c r="J15" s="67"/>
      <c r="K15" s="68">
        <v>140</v>
      </c>
      <c r="L15" s="68">
        <v>142</v>
      </c>
      <c r="M15" s="68">
        <v>140</v>
      </c>
      <c r="N15" s="68">
        <v>140</v>
      </c>
      <c r="O15" s="68">
        <v>140</v>
      </c>
      <c r="P15" s="283">
        <f t="shared" si="1"/>
        <v>702</v>
      </c>
      <c r="Q15" s="68">
        <v>144</v>
      </c>
      <c r="R15" s="68">
        <v>140</v>
      </c>
      <c r="S15" s="68">
        <v>144</v>
      </c>
      <c r="T15" s="68">
        <v>140</v>
      </c>
      <c r="U15" s="68">
        <v>143</v>
      </c>
      <c r="V15" s="286">
        <f t="shared" si="2"/>
        <v>711</v>
      </c>
      <c r="W15" s="63"/>
      <c r="X15" s="209"/>
      <c r="Y15" s="209"/>
      <c r="Z15" s="209"/>
      <c r="AA15" s="209"/>
      <c r="AB15" s="210"/>
      <c r="AC15" s="147"/>
      <c r="AD15" s="147"/>
      <c r="AE15" s="147"/>
      <c r="AF15" s="147"/>
      <c r="AG15" s="147"/>
      <c r="AH15" s="147"/>
      <c r="AI15" s="147"/>
      <c r="AJ15" s="147"/>
      <c r="AK15" s="147"/>
    </row>
    <row r="16" spans="1:37" ht="18.600000000000001">
      <c r="A16" s="147"/>
      <c r="B16" s="147"/>
      <c r="C16" s="147"/>
      <c r="D16" s="288">
        <v>14</v>
      </c>
      <c r="E16" s="71" t="s">
        <v>24</v>
      </c>
      <c r="F16" s="45"/>
      <c r="G16" s="65">
        <v>43580</v>
      </c>
      <c r="H16" s="66">
        <v>2019</v>
      </c>
      <c r="I16" s="283">
        <f t="shared" si="0"/>
        <v>1409</v>
      </c>
      <c r="J16" s="67"/>
      <c r="K16" s="68">
        <v>140</v>
      </c>
      <c r="L16" s="68">
        <v>131</v>
      </c>
      <c r="M16" s="68">
        <v>142</v>
      </c>
      <c r="N16" s="68">
        <v>144</v>
      </c>
      <c r="O16" s="68">
        <v>140</v>
      </c>
      <c r="P16" s="283">
        <f t="shared" si="1"/>
        <v>697</v>
      </c>
      <c r="Q16" s="68">
        <v>140</v>
      </c>
      <c r="R16" s="68">
        <v>140</v>
      </c>
      <c r="S16" s="68">
        <v>144</v>
      </c>
      <c r="T16" s="68">
        <v>144</v>
      </c>
      <c r="U16" s="68">
        <v>144</v>
      </c>
      <c r="V16" s="286">
        <f t="shared" si="2"/>
        <v>712</v>
      </c>
      <c r="W16" s="63"/>
      <c r="X16" s="209"/>
      <c r="Y16" s="209"/>
      <c r="Z16" s="209"/>
      <c r="AA16" s="209"/>
      <c r="AB16" s="210"/>
      <c r="AC16" s="147"/>
      <c r="AD16" s="147"/>
      <c r="AE16" s="147"/>
      <c r="AF16" s="147"/>
      <c r="AG16" s="147"/>
      <c r="AH16" s="147"/>
      <c r="AI16" s="147"/>
      <c r="AJ16" s="147"/>
      <c r="AK16" s="147"/>
    </row>
    <row r="17" spans="1:37" ht="18.600000000000001">
      <c r="A17" s="147"/>
      <c r="B17" s="147"/>
      <c r="C17" s="147"/>
      <c r="D17" s="43">
        <v>15</v>
      </c>
      <c r="E17" s="71" t="s">
        <v>53</v>
      </c>
      <c r="F17" s="45"/>
      <c r="G17" s="65">
        <v>42347</v>
      </c>
      <c r="H17" s="66">
        <v>2010</v>
      </c>
      <c r="I17" s="283">
        <f t="shared" si="0"/>
        <v>1405</v>
      </c>
      <c r="J17" s="67"/>
      <c r="K17" s="68">
        <v>140</v>
      </c>
      <c r="L17" s="68">
        <v>142</v>
      </c>
      <c r="M17" s="68">
        <v>144</v>
      </c>
      <c r="N17" s="68">
        <v>145</v>
      </c>
      <c r="O17" s="68">
        <v>141</v>
      </c>
      <c r="P17" s="283">
        <f t="shared" si="1"/>
        <v>712</v>
      </c>
      <c r="Q17" s="68">
        <v>140</v>
      </c>
      <c r="R17" s="68">
        <v>142</v>
      </c>
      <c r="S17" s="68">
        <v>140</v>
      </c>
      <c r="T17" s="68">
        <v>142</v>
      </c>
      <c r="U17" s="68">
        <v>129</v>
      </c>
      <c r="V17" s="286">
        <f t="shared" si="2"/>
        <v>693</v>
      </c>
      <c r="W17" s="63"/>
      <c r="X17" s="209"/>
      <c r="Y17" s="209"/>
      <c r="Z17" s="209"/>
      <c r="AA17" s="209"/>
      <c r="AB17" s="210"/>
      <c r="AC17" s="147"/>
      <c r="AD17" s="147"/>
      <c r="AE17" s="147"/>
      <c r="AF17" s="147"/>
      <c r="AG17" s="147"/>
      <c r="AH17" s="147"/>
      <c r="AI17" s="147"/>
      <c r="AJ17" s="147"/>
      <c r="AK17" s="147"/>
    </row>
    <row r="18" spans="1:37" ht="18.600000000000001">
      <c r="A18" s="147"/>
      <c r="B18" s="147"/>
      <c r="C18" s="147"/>
      <c r="D18" s="288">
        <v>16</v>
      </c>
      <c r="E18" s="71" t="s">
        <v>61</v>
      </c>
      <c r="F18" s="45"/>
      <c r="G18" s="65">
        <v>45029</v>
      </c>
      <c r="H18" s="66">
        <v>2023</v>
      </c>
      <c r="I18" s="283">
        <f t="shared" si="0"/>
        <v>1404</v>
      </c>
      <c r="J18" s="67"/>
      <c r="K18" s="68">
        <v>129</v>
      </c>
      <c r="L18" s="68">
        <v>144</v>
      </c>
      <c r="M18" s="68">
        <v>142</v>
      </c>
      <c r="N18" s="68">
        <v>147</v>
      </c>
      <c r="O18" s="68">
        <v>142</v>
      </c>
      <c r="P18" s="283">
        <f t="shared" si="1"/>
        <v>704</v>
      </c>
      <c r="Q18" s="68">
        <v>144</v>
      </c>
      <c r="R18" s="68">
        <v>148</v>
      </c>
      <c r="S18" s="68">
        <v>140</v>
      </c>
      <c r="T18" s="68">
        <v>124</v>
      </c>
      <c r="U18" s="68">
        <v>144</v>
      </c>
      <c r="V18" s="286">
        <f t="shared" si="2"/>
        <v>700</v>
      </c>
      <c r="W18" s="63"/>
      <c r="X18" s="209"/>
      <c r="Y18" s="209"/>
      <c r="Z18" s="209"/>
      <c r="AA18" s="209"/>
      <c r="AB18" s="210"/>
      <c r="AC18" s="147"/>
      <c r="AD18" s="147"/>
      <c r="AE18" s="147"/>
      <c r="AF18" s="147"/>
      <c r="AG18" s="147"/>
      <c r="AH18" s="147"/>
      <c r="AI18" s="147"/>
      <c r="AJ18" s="147"/>
      <c r="AK18" s="147"/>
    </row>
    <row r="19" spans="1:37" ht="18.600000000000001">
      <c r="A19" s="147"/>
      <c r="B19" s="147"/>
      <c r="C19" s="147"/>
      <c r="D19" s="43">
        <v>17</v>
      </c>
      <c r="E19" s="71" t="s">
        <v>13</v>
      </c>
      <c r="F19" s="45"/>
      <c r="G19" s="65">
        <v>42446</v>
      </c>
      <c r="H19" s="66">
        <v>2016</v>
      </c>
      <c r="I19" s="283">
        <f t="shared" si="0"/>
        <v>1393</v>
      </c>
      <c r="J19" s="67"/>
      <c r="K19" s="68">
        <v>142</v>
      </c>
      <c r="L19" s="68">
        <v>143</v>
      </c>
      <c r="M19" s="68">
        <v>143</v>
      </c>
      <c r="N19" s="68">
        <v>142</v>
      </c>
      <c r="O19" s="68">
        <v>144</v>
      </c>
      <c r="P19" s="283">
        <f t="shared" si="1"/>
        <v>714</v>
      </c>
      <c r="Q19" s="68">
        <v>144</v>
      </c>
      <c r="R19" s="68">
        <v>143</v>
      </c>
      <c r="S19" s="68">
        <v>124</v>
      </c>
      <c r="T19" s="68">
        <v>128</v>
      </c>
      <c r="U19" s="68">
        <v>140</v>
      </c>
      <c r="V19" s="286">
        <f t="shared" si="2"/>
        <v>679</v>
      </c>
      <c r="W19" s="63"/>
      <c r="X19" s="209"/>
      <c r="Y19" s="209"/>
      <c r="Z19" s="209"/>
      <c r="AA19" s="209"/>
      <c r="AB19" s="210"/>
      <c r="AC19" s="147"/>
      <c r="AD19" s="147"/>
      <c r="AE19" s="147"/>
      <c r="AF19" s="147"/>
      <c r="AG19" s="147"/>
      <c r="AH19" s="147"/>
      <c r="AI19" s="147"/>
      <c r="AJ19" s="147"/>
      <c r="AK19" s="147"/>
    </row>
    <row r="20" spans="1:37" ht="18.600000000000001">
      <c r="A20" s="147"/>
      <c r="B20" s="147"/>
      <c r="C20" s="147"/>
      <c r="D20" s="288">
        <v>18</v>
      </c>
      <c r="E20" s="71" t="s">
        <v>38</v>
      </c>
      <c r="F20" s="45"/>
      <c r="G20" s="65">
        <v>42068</v>
      </c>
      <c r="H20" s="66">
        <v>2009</v>
      </c>
      <c r="I20" s="283">
        <f t="shared" si="0"/>
        <v>1361</v>
      </c>
      <c r="J20" s="67"/>
      <c r="K20" s="68">
        <v>140</v>
      </c>
      <c r="L20" s="68">
        <v>140</v>
      </c>
      <c r="M20" s="68">
        <v>146</v>
      </c>
      <c r="N20" s="68">
        <v>124</v>
      </c>
      <c r="O20" s="68">
        <v>124</v>
      </c>
      <c r="P20" s="283">
        <f t="shared" si="1"/>
        <v>674</v>
      </c>
      <c r="Q20" s="68">
        <v>140</v>
      </c>
      <c r="R20" s="68">
        <v>142</v>
      </c>
      <c r="S20" s="68">
        <v>143</v>
      </c>
      <c r="T20" s="68">
        <v>129</v>
      </c>
      <c r="U20" s="68">
        <v>133</v>
      </c>
      <c r="V20" s="286">
        <f t="shared" si="2"/>
        <v>687</v>
      </c>
      <c r="W20" s="63"/>
      <c r="X20" s="209"/>
      <c r="Y20" s="209"/>
      <c r="Z20" s="209"/>
      <c r="AA20" s="209"/>
      <c r="AB20" s="210"/>
      <c r="AC20" s="147"/>
      <c r="AD20" s="147"/>
      <c r="AE20" s="147"/>
      <c r="AF20" s="147"/>
      <c r="AG20" s="147"/>
      <c r="AH20" s="147"/>
      <c r="AI20" s="147"/>
      <c r="AJ20" s="147"/>
      <c r="AK20" s="147"/>
    </row>
    <row r="21" spans="1:37" ht="18.600000000000001">
      <c r="A21" s="147"/>
      <c r="B21" s="147"/>
      <c r="C21" s="147"/>
      <c r="D21" s="43">
        <v>19</v>
      </c>
      <c r="E21" s="71" t="s">
        <v>32</v>
      </c>
      <c r="F21" s="45"/>
      <c r="G21" s="65">
        <v>42712</v>
      </c>
      <c r="H21" s="66">
        <v>2016</v>
      </c>
      <c r="I21" s="283">
        <f t="shared" si="0"/>
        <v>1361</v>
      </c>
      <c r="J21" s="67"/>
      <c r="K21" s="68">
        <v>123</v>
      </c>
      <c r="L21" s="68">
        <v>143</v>
      </c>
      <c r="M21" s="68">
        <v>140</v>
      </c>
      <c r="N21" s="68">
        <v>129</v>
      </c>
      <c r="O21" s="68">
        <v>148</v>
      </c>
      <c r="P21" s="283">
        <f t="shared" si="1"/>
        <v>683</v>
      </c>
      <c r="Q21" s="68">
        <v>125</v>
      </c>
      <c r="R21" s="68">
        <v>140</v>
      </c>
      <c r="S21" s="68">
        <v>140</v>
      </c>
      <c r="T21" s="68">
        <v>131</v>
      </c>
      <c r="U21" s="68">
        <v>142</v>
      </c>
      <c r="V21" s="286">
        <f t="shared" si="2"/>
        <v>678</v>
      </c>
      <c r="W21" s="63"/>
      <c r="X21" s="209"/>
      <c r="Y21" s="209"/>
      <c r="Z21" s="209"/>
      <c r="AA21" s="209"/>
      <c r="AB21" s="210"/>
      <c r="AC21" s="147"/>
      <c r="AD21" s="147"/>
      <c r="AE21" s="147"/>
      <c r="AF21" s="147"/>
      <c r="AG21" s="147"/>
      <c r="AH21" s="147"/>
      <c r="AI21" s="147"/>
      <c r="AJ21" s="147"/>
      <c r="AK21" s="147"/>
    </row>
    <row r="22" spans="1:37" ht="18.600000000000001">
      <c r="A22" s="147"/>
      <c r="B22" s="147"/>
      <c r="C22" s="147"/>
      <c r="D22" s="288">
        <v>20</v>
      </c>
      <c r="E22" s="71" t="s">
        <v>58</v>
      </c>
      <c r="F22" s="45"/>
      <c r="G22" s="65">
        <v>42817</v>
      </c>
      <c r="H22" s="66">
        <v>2017</v>
      </c>
      <c r="I22" s="283">
        <f t="shared" si="0"/>
        <v>1344</v>
      </c>
      <c r="J22" s="67"/>
      <c r="K22" s="68">
        <v>126</v>
      </c>
      <c r="L22" s="68">
        <v>116</v>
      </c>
      <c r="M22" s="68">
        <v>132</v>
      </c>
      <c r="N22" s="68">
        <v>140</v>
      </c>
      <c r="O22" s="68">
        <v>128</v>
      </c>
      <c r="P22" s="283">
        <f t="shared" si="1"/>
        <v>642</v>
      </c>
      <c r="Q22" s="68">
        <v>126</v>
      </c>
      <c r="R22" s="68">
        <v>144</v>
      </c>
      <c r="S22" s="68">
        <v>144</v>
      </c>
      <c r="T22" s="68">
        <v>144</v>
      </c>
      <c r="U22" s="68">
        <v>144</v>
      </c>
      <c r="V22" s="286">
        <f t="shared" si="2"/>
        <v>702</v>
      </c>
      <c r="W22" s="63"/>
      <c r="X22" s="209"/>
      <c r="Y22" s="209"/>
      <c r="Z22" s="209"/>
      <c r="AA22" s="209"/>
      <c r="AB22" s="210"/>
      <c r="AC22" s="147"/>
      <c r="AD22" s="147"/>
      <c r="AE22" s="147"/>
      <c r="AF22" s="147"/>
      <c r="AG22" s="147"/>
      <c r="AH22" s="147"/>
      <c r="AI22" s="147"/>
      <c r="AJ22" s="147"/>
      <c r="AK22" s="147"/>
    </row>
    <row r="23" spans="1:37" ht="18.600000000000001">
      <c r="A23" s="147"/>
      <c r="B23" s="147"/>
      <c r="C23" s="147"/>
      <c r="D23" s="43">
        <v>21</v>
      </c>
      <c r="E23" s="71" t="s">
        <v>68</v>
      </c>
      <c r="F23" s="45"/>
      <c r="G23" s="65">
        <v>44959</v>
      </c>
      <c r="H23" s="66">
        <v>2023</v>
      </c>
      <c r="I23" s="283">
        <f t="shared" si="0"/>
        <v>1342</v>
      </c>
      <c r="J23" s="67"/>
      <c r="K23" s="68">
        <v>134</v>
      </c>
      <c r="L23" s="68">
        <v>127</v>
      </c>
      <c r="M23" s="68">
        <v>128</v>
      </c>
      <c r="N23" s="68">
        <v>126</v>
      </c>
      <c r="O23" s="68">
        <v>143</v>
      </c>
      <c r="P23" s="283">
        <f t="shared" si="1"/>
        <v>658</v>
      </c>
      <c r="Q23" s="68">
        <v>124</v>
      </c>
      <c r="R23" s="68">
        <v>140</v>
      </c>
      <c r="S23" s="68">
        <v>140</v>
      </c>
      <c r="T23" s="68">
        <v>140</v>
      </c>
      <c r="U23" s="68">
        <v>140</v>
      </c>
      <c r="V23" s="286">
        <f t="shared" si="2"/>
        <v>684</v>
      </c>
      <c r="W23" s="63"/>
      <c r="X23" s="209"/>
      <c r="Y23" s="209"/>
      <c r="Z23" s="209"/>
      <c r="AA23" s="209"/>
      <c r="AB23" s="210"/>
      <c r="AC23" s="147"/>
      <c r="AD23" s="147"/>
      <c r="AE23" s="147"/>
      <c r="AF23" s="147"/>
      <c r="AG23" s="147"/>
      <c r="AH23" s="147"/>
      <c r="AI23" s="147"/>
      <c r="AJ23" s="147"/>
      <c r="AK23" s="147"/>
    </row>
    <row r="24" spans="1:37" ht="18.600000000000001">
      <c r="A24" s="147"/>
      <c r="B24" s="147"/>
      <c r="C24" s="147"/>
      <c r="D24" s="288">
        <v>22</v>
      </c>
      <c r="E24" s="71" t="s">
        <v>60</v>
      </c>
      <c r="F24" s="45"/>
      <c r="G24" s="65">
        <v>42251</v>
      </c>
      <c r="H24" s="66">
        <v>2014</v>
      </c>
      <c r="I24" s="283">
        <f t="shared" si="0"/>
        <v>1337</v>
      </c>
      <c r="J24" s="67"/>
      <c r="K24" s="68">
        <v>135</v>
      </c>
      <c r="L24" s="68">
        <v>126</v>
      </c>
      <c r="M24" s="68">
        <v>126</v>
      </c>
      <c r="N24" s="68">
        <v>140</v>
      </c>
      <c r="O24" s="68">
        <v>127</v>
      </c>
      <c r="P24" s="283">
        <f t="shared" si="1"/>
        <v>654</v>
      </c>
      <c r="Q24" s="68">
        <v>143</v>
      </c>
      <c r="R24" s="68">
        <v>142</v>
      </c>
      <c r="S24" s="68">
        <v>127</v>
      </c>
      <c r="T24" s="68">
        <v>144</v>
      </c>
      <c r="U24" s="68">
        <v>127</v>
      </c>
      <c r="V24" s="286">
        <f t="shared" si="2"/>
        <v>683</v>
      </c>
      <c r="W24" s="63"/>
      <c r="X24" s="209"/>
      <c r="Y24" s="209"/>
      <c r="Z24" s="209"/>
      <c r="AA24" s="209"/>
      <c r="AB24" s="210"/>
      <c r="AC24" s="147"/>
      <c r="AD24" s="147"/>
      <c r="AE24" s="147"/>
      <c r="AF24" s="147"/>
      <c r="AG24" s="147"/>
      <c r="AH24" s="147"/>
      <c r="AI24" s="147"/>
      <c r="AJ24" s="147"/>
      <c r="AK24" s="147"/>
    </row>
    <row r="25" spans="1:37" ht="18.600000000000001">
      <c r="A25" s="147"/>
      <c r="B25" s="147"/>
      <c r="C25" s="147"/>
      <c r="D25" s="43">
        <v>23</v>
      </c>
      <c r="E25" s="71" t="s">
        <v>43</v>
      </c>
      <c r="F25" s="45"/>
      <c r="G25" s="65">
        <v>43523</v>
      </c>
      <c r="H25" s="66">
        <v>2019</v>
      </c>
      <c r="I25" s="283">
        <f t="shared" si="0"/>
        <v>1337</v>
      </c>
      <c r="J25" s="67"/>
      <c r="K25" s="68">
        <v>142</v>
      </c>
      <c r="L25" s="68">
        <v>128</v>
      </c>
      <c r="M25" s="68">
        <v>144</v>
      </c>
      <c r="N25" s="68">
        <v>129</v>
      </c>
      <c r="O25" s="68">
        <v>140</v>
      </c>
      <c r="P25" s="283">
        <f t="shared" si="1"/>
        <v>683</v>
      </c>
      <c r="Q25" s="68">
        <v>127</v>
      </c>
      <c r="R25" s="68">
        <v>140</v>
      </c>
      <c r="S25" s="68">
        <v>140</v>
      </c>
      <c r="T25" s="68">
        <v>124</v>
      </c>
      <c r="U25" s="68">
        <v>123</v>
      </c>
      <c r="V25" s="286">
        <f t="shared" si="2"/>
        <v>654</v>
      </c>
      <c r="W25" s="63"/>
      <c r="X25" s="209"/>
      <c r="Y25" s="209"/>
      <c r="Z25" s="209"/>
      <c r="AA25" s="209"/>
      <c r="AB25" s="210"/>
      <c r="AC25" s="147"/>
      <c r="AD25" s="147"/>
      <c r="AE25" s="147"/>
      <c r="AF25" s="147"/>
      <c r="AG25" s="147"/>
      <c r="AH25" s="147"/>
      <c r="AI25" s="147"/>
      <c r="AJ25" s="147"/>
      <c r="AK25" s="147"/>
    </row>
    <row r="26" spans="1:37" ht="18.600000000000001">
      <c r="A26" s="147"/>
      <c r="B26" s="147"/>
      <c r="C26" s="147"/>
      <c r="D26" s="288">
        <v>24</v>
      </c>
      <c r="E26" s="71" t="s">
        <v>36</v>
      </c>
      <c r="F26" s="45"/>
      <c r="G26" s="65">
        <v>42118</v>
      </c>
      <c r="H26" s="66">
        <v>2007</v>
      </c>
      <c r="I26" s="283">
        <f t="shared" si="0"/>
        <v>1302</v>
      </c>
      <c r="J26" s="67"/>
      <c r="K26" s="68">
        <v>123</v>
      </c>
      <c r="L26" s="68">
        <v>128</v>
      </c>
      <c r="M26" s="68">
        <v>126</v>
      </c>
      <c r="N26" s="68">
        <v>127</v>
      </c>
      <c r="O26" s="68">
        <v>124</v>
      </c>
      <c r="P26" s="283">
        <f t="shared" si="1"/>
        <v>628</v>
      </c>
      <c r="Q26" s="68">
        <v>127</v>
      </c>
      <c r="R26" s="68">
        <v>128</v>
      </c>
      <c r="S26" s="68">
        <v>131</v>
      </c>
      <c r="T26" s="68">
        <v>140</v>
      </c>
      <c r="U26" s="68">
        <v>148</v>
      </c>
      <c r="V26" s="286">
        <f t="shared" si="2"/>
        <v>674</v>
      </c>
      <c r="W26" s="62"/>
      <c r="X26" s="209"/>
      <c r="Y26" s="209"/>
      <c r="Z26" s="209"/>
      <c r="AA26" s="209"/>
      <c r="AB26" s="210"/>
      <c r="AC26" s="147"/>
      <c r="AD26" s="147"/>
      <c r="AE26" s="147"/>
      <c r="AF26" s="147"/>
      <c r="AG26" s="147"/>
      <c r="AH26" s="147"/>
      <c r="AI26" s="147"/>
      <c r="AJ26" s="147"/>
      <c r="AK26" s="147"/>
    </row>
    <row r="27" spans="1:37" ht="18.600000000000001">
      <c r="A27" s="147"/>
      <c r="B27" s="147"/>
      <c r="C27" s="147"/>
      <c r="D27" s="43">
        <v>25</v>
      </c>
      <c r="E27" s="72" t="s">
        <v>47</v>
      </c>
      <c r="F27" s="148"/>
      <c r="G27" s="65">
        <v>42079</v>
      </c>
      <c r="H27" s="66">
        <v>2005</v>
      </c>
      <c r="I27" s="283">
        <f t="shared" si="0"/>
        <v>1284</v>
      </c>
      <c r="J27" s="67"/>
      <c r="K27" s="68">
        <v>126</v>
      </c>
      <c r="L27" s="68">
        <v>126</v>
      </c>
      <c r="M27" s="68">
        <v>109</v>
      </c>
      <c r="N27" s="68">
        <v>125</v>
      </c>
      <c r="O27" s="68">
        <v>128</v>
      </c>
      <c r="P27" s="283">
        <f t="shared" si="1"/>
        <v>614</v>
      </c>
      <c r="Q27" s="68">
        <v>127</v>
      </c>
      <c r="R27" s="68">
        <v>144</v>
      </c>
      <c r="S27" s="68">
        <v>140</v>
      </c>
      <c r="T27" s="68">
        <v>135</v>
      </c>
      <c r="U27" s="68">
        <v>124</v>
      </c>
      <c r="V27" s="286">
        <f t="shared" si="2"/>
        <v>670</v>
      </c>
      <c r="W27" s="63"/>
      <c r="X27" s="209"/>
      <c r="Y27" s="209"/>
      <c r="Z27" s="209"/>
      <c r="AA27" s="209"/>
      <c r="AB27" s="210"/>
      <c r="AC27" s="147"/>
      <c r="AD27" s="147"/>
      <c r="AE27" s="147"/>
      <c r="AF27" s="147"/>
      <c r="AG27" s="147"/>
      <c r="AH27" s="147"/>
      <c r="AI27" s="147"/>
      <c r="AJ27" s="147"/>
      <c r="AK27" s="147"/>
    </row>
    <row r="28" spans="1:37" ht="18.600000000000001">
      <c r="A28" s="147"/>
      <c r="B28" s="147"/>
      <c r="C28" s="147"/>
      <c r="D28" s="288">
        <v>26</v>
      </c>
      <c r="E28" s="71" t="s">
        <v>37</v>
      </c>
      <c r="F28" s="45"/>
      <c r="G28" s="65">
        <v>42307</v>
      </c>
      <c r="H28" s="66">
        <v>2008</v>
      </c>
      <c r="I28" s="283">
        <f t="shared" si="0"/>
        <v>1274</v>
      </c>
      <c r="J28" s="67"/>
      <c r="K28" s="68">
        <v>130</v>
      </c>
      <c r="L28" s="68">
        <v>120</v>
      </c>
      <c r="M28" s="68">
        <v>132</v>
      </c>
      <c r="N28" s="68">
        <v>140</v>
      </c>
      <c r="O28" s="68">
        <v>116</v>
      </c>
      <c r="P28" s="283">
        <f t="shared" si="1"/>
        <v>638</v>
      </c>
      <c r="Q28" s="68">
        <v>129</v>
      </c>
      <c r="R28" s="68">
        <v>140</v>
      </c>
      <c r="S28" s="68">
        <v>122</v>
      </c>
      <c r="T28" s="68">
        <v>123</v>
      </c>
      <c r="U28" s="68">
        <v>122</v>
      </c>
      <c r="V28" s="286">
        <f t="shared" si="2"/>
        <v>636</v>
      </c>
      <c r="W28" s="63"/>
      <c r="X28" s="209"/>
      <c r="Y28" s="209"/>
      <c r="Z28" s="209"/>
      <c r="AA28" s="209"/>
      <c r="AB28" s="210"/>
      <c r="AC28" s="147"/>
      <c r="AD28" s="147"/>
      <c r="AE28" s="147"/>
      <c r="AF28" s="147"/>
      <c r="AG28" s="147"/>
      <c r="AH28" s="147"/>
      <c r="AI28" s="147"/>
      <c r="AJ28" s="147"/>
      <c r="AK28" s="147"/>
    </row>
    <row r="29" spans="1:37" ht="18.600000000000001">
      <c r="A29" s="147"/>
      <c r="B29" s="147"/>
      <c r="C29" s="147"/>
      <c r="D29" s="43">
        <v>27</v>
      </c>
      <c r="E29" s="71" t="s">
        <v>40</v>
      </c>
      <c r="F29" s="45"/>
      <c r="G29" s="65">
        <v>43216</v>
      </c>
      <c r="H29" s="66">
        <v>2018</v>
      </c>
      <c r="I29" s="283">
        <f t="shared" si="0"/>
        <v>1204</v>
      </c>
      <c r="J29" s="67"/>
      <c r="K29" s="68">
        <v>124</v>
      </c>
      <c r="L29" s="68">
        <v>124</v>
      </c>
      <c r="M29" s="68">
        <v>142</v>
      </c>
      <c r="N29" s="68">
        <v>117</v>
      </c>
      <c r="O29" s="68">
        <v>123</v>
      </c>
      <c r="P29" s="283">
        <f t="shared" si="1"/>
        <v>630</v>
      </c>
      <c r="Q29" s="68">
        <v>105</v>
      </c>
      <c r="R29" s="68">
        <v>106</v>
      </c>
      <c r="S29" s="68">
        <v>122</v>
      </c>
      <c r="T29" s="68">
        <v>121</v>
      </c>
      <c r="U29" s="68">
        <v>120</v>
      </c>
      <c r="V29" s="286">
        <f t="shared" si="2"/>
        <v>574</v>
      </c>
      <c r="W29" s="61"/>
      <c r="X29" s="212"/>
      <c r="Y29" s="212"/>
      <c r="Z29" s="212"/>
      <c r="AA29" s="212"/>
      <c r="AB29" s="213"/>
      <c r="AC29" s="147"/>
      <c r="AD29" s="147"/>
      <c r="AE29" s="147"/>
      <c r="AF29" s="147"/>
      <c r="AG29" s="147"/>
      <c r="AH29" s="147"/>
      <c r="AI29" s="147"/>
      <c r="AJ29" s="147"/>
      <c r="AK29" s="147"/>
    </row>
    <row r="30" spans="1:37" ht="18.600000000000001">
      <c r="A30" s="147"/>
      <c r="B30" s="147"/>
      <c r="C30" s="147"/>
      <c r="D30" s="288">
        <v>28</v>
      </c>
      <c r="E30" s="71" t="s">
        <v>62</v>
      </c>
      <c r="F30" s="45"/>
      <c r="G30" s="65">
        <v>45001</v>
      </c>
      <c r="H30" s="66">
        <v>2023</v>
      </c>
      <c r="I30" s="283">
        <f t="shared" si="0"/>
        <v>1198</v>
      </c>
      <c r="J30" s="67"/>
      <c r="K30" s="68">
        <v>95</v>
      </c>
      <c r="L30" s="68">
        <v>130</v>
      </c>
      <c r="M30" s="68">
        <v>107</v>
      </c>
      <c r="N30" s="68">
        <v>127</v>
      </c>
      <c r="O30" s="68">
        <v>126</v>
      </c>
      <c r="P30" s="283">
        <f t="shared" si="1"/>
        <v>585</v>
      </c>
      <c r="Q30" s="68">
        <v>103</v>
      </c>
      <c r="R30" s="68">
        <v>146</v>
      </c>
      <c r="S30" s="68">
        <v>129</v>
      </c>
      <c r="T30" s="68">
        <v>113</v>
      </c>
      <c r="U30" s="68">
        <v>122</v>
      </c>
      <c r="V30" s="286">
        <f t="shared" si="2"/>
        <v>613</v>
      </c>
      <c r="W30" s="61"/>
      <c r="X30" s="212"/>
      <c r="Y30" s="212"/>
      <c r="Z30" s="212"/>
      <c r="AA30" s="212"/>
      <c r="AB30" s="213"/>
      <c r="AC30" s="147"/>
      <c r="AD30" s="147"/>
      <c r="AE30" s="147"/>
      <c r="AF30" s="147"/>
      <c r="AG30" s="147"/>
      <c r="AH30" s="147"/>
      <c r="AI30" s="147"/>
      <c r="AJ30" s="147"/>
      <c r="AK30" s="147"/>
    </row>
    <row r="31" spans="1:37" ht="18.600000000000001">
      <c r="A31" s="147"/>
      <c r="B31" s="147"/>
      <c r="C31" s="147"/>
      <c r="D31" s="43">
        <v>29</v>
      </c>
      <c r="E31" s="71" t="s">
        <v>34</v>
      </c>
      <c r="F31" s="45"/>
      <c r="G31" s="65">
        <v>45015</v>
      </c>
      <c r="H31" s="66">
        <v>2023</v>
      </c>
      <c r="I31" s="283">
        <f t="shared" si="0"/>
        <v>1179</v>
      </c>
      <c r="J31" s="67"/>
      <c r="K31" s="68">
        <v>106</v>
      </c>
      <c r="L31" s="68">
        <v>123</v>
      </c>
      <c r="M31" s="68">
        <v>124</v>
      </c>
      <c r="N31" s="68">
        <v>110</v>
      </c>
      <c r="O31" s="68">
        <v>110</v>
      </c>
      <c r="P31" s="283">
        <f t="shared" si="1"/>
        <v>573</v>
      </c>
      <c r="Q31" s="68">
        <v>120</v>
      </c>
      <c r="R31" s="68">
        <v>127</v>
      </c>
      <c r="S31" s="68">
        <v>125</v>
      </c>
      <c r="T31" s="68">
        <v>113</v>
      </c>
      <c r="U31" s="68">
        <v>121</v>
      </c>
      <c r="V31" s="286">
        <f t="shared" si="2"/>
        <v>606</v>
      </c>
      <c r="W31" s="61"/>
      <c r="X31" s="212"/>
      <c r="Y31" s="212"/>
      <c r="Z31" s="212"/>
      <c r="AA31" s="212"/>
      <c r="AB31" s="213"/>
      <c r="AC31" s="147"/>
      <c r="AD31" s="147"/>
      <c r="AE31" s="147"/>
      <c r="AF31" s="147"/>
      <c r="AG31" s="147"/>
      <c r="AH31" s="147"/>
      <c r="AI31" s="147"/>
      <c r="AJ31" s="147"/>
      <c r="AK31" s="147"/>
    </row>
    <row r="32" spans="1:37" ht="18.600000000000001">
      <c r="A32" s="147"/>
      <c r="B32" s="147"/>
      <c r="C32" s="147"/>
      <c r="D32" s="288">
        <v>30</v>
      </c>
      <c r="E32" s="71" t="s">
        <v>69</v>
      </c>
      <c r="F32" s="45"/>
      <c r="G32" s="65">
        <v>44805</v>
      </c>
      <c r="H32" s="66">
        <v>2022</v>
      </c>
      <c r="I32" s="283">
        <f t="shared" si="0"/>
        <v>1154</v>
      </c>
      <c r="J32" s="67"/>
      <c r="K32" s="68">
        <v>105</v>
      </c>
      <c r="L32" s="68">
        <v>108</v>
      </c>
      <c r="M32" s="68">
        <v>124</v>
      </c>
      <c r="N32" s="68">
        <v>125</v>
      </c>
      <c r="O32" s="68">
        <v>122</v>
      </c>
      <c r="P32" s="283">
        <f t="shared" si="1"/>
        <v>584</v>
      </c>
      <c r="Q32" s="68">
        <v>105</v>
      </c>
      <c r="R32" s="68">
        <v>120</v>
      </c>
      <c r="S32" s="68">
        <v>106</v>
      </c>
      <c r="T32" s="68">
        <v>111</v>
      </c>
      <c r="U32" s="68">
        <v>128</v>
      </c>
      <c r="V32" s="286">
        <f t="shared" si="2"/>
        <v>570</v>
      </c>
      <c r="W32" s="7"/>
      <c r="X32" s="149"/>
      <c r="Y32" s="149"/>
      <c r="Z32" s="149"/>
      <c r="AA32" s="119"/>
      <c r="AB32" s="75"/>
      <c r="AC32" s="147"/>
      <c r="AD32" s="147"/>
      <c r="AE32" s="147"/>
      <c r="AF32" s="147"/>
      <c r="AG32" s="147"/>
      <c r="AH32" s="147"/>
      <c r="AI32" s="147"/>
      <c r="AJ32" s="147"/>
      <c r="AK32" s="147"/>
    </row>
    <row r="33" spans="1:37" ht="19.2" thickBot="1">
      <c r="A33" s="147"/>
      <c r="B33" s="147"/>
      <c r="C33" s="147"/>
      <c r="D33" s="43">
        <v>31</v>
      </c>
      <c r="E33" s="96" t="s">
        <v>71</v>
      </c>
      <c r="F33" s="46"/>
      <c r="G33" s="73">
        <v>45001</v>
      </c>
      <c r="H33" s="98">
        <v>2023</v>
      </c>
      <c r="I33" s="284">
        <f t="shared" si="0"/>
        <v>1040</v>
      </c>
      <c r="J33" s="76"/>
      <c r="K33" s="97">
        <v>89</v>
      </c>
      <c r="L33" s="97">
        <v>111</v>
      </c>
      <c r="M33" s="97">
        <v>102</v>
      </c>
      <c r="N33" s="97">
        <v>109</v>
      </c>
      <c r="O33" s="97">
        <v>98</v>
      </c>
      <c r="P33" s="284">
        <f t="shared" si="1"/>
        <v>509</v>
      </c>
      <c r="Q33" s="97">
        <v>88</v>
      </c>
      <c r="R33" s="97">
        <v>122</v>
      </c>
      <c r="S33" s="97">
        <v>108</v>
      </c>
      <c r="T33" s="97">
        <v>106</v>
      </c>
      <c r="U33" s="97">
        <v>107</v>
      </c>
      <c r="V33" s="287">
        <f t="shared" si="2"/>
        <v>531</v>
      </c>
      <c r="W33" s="7"/>
      <c r="X33" s="149"/>
      <c r="Y33" s="149"/>
      <c r="Z33" s="149"/>
      <c r="AA33" s="119"/>
      <c r="AB33" s="75"/>
      <c r="AC33" s="147"/>
      <c r="AD33" s="147"/>
      <c r="AE33" s="147"/>
      <c r="AF33" s="147"/>
      <c r="AG33" s="147"/>
      <c r="AH33" s="147"/>
      <c r="AI33" s="147"/>
      <c r="AJ33" s="147"/>
      <c r="AK33" s="147"/>
    </row>
    <row r="34" spans="1:37" ht="18.600000000000001">
      <c r="A34" s="147"/>
      <c r="B34" s="147"/>
      <c r="C34" s="147"/>
      <c r="D34" s="3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7"/>
      <c r="X34" s="119"/>
      <c r="Y34" s="119"/>
      <c r="Z34" s="119"/>
      <c r="AA34" s="119"/>
      <c r="AB34" s="75"/>
      <c r="AC34" s="147"/>
      <c r="AD34" s="147"/>
      <c r="AE34" s="147"/>
      <c r="AF34" s="147"/>
      <c r="AG34" s="147"/>
      <c r="AH34" s="147"/>
      <c r="AI34" s="147"/>
      <c r="AJ34" s="147"/>
      <c r="AK34" s="147"/>
    </row>
    <row r="35" spans="1:37" ht="18.600000000000001">
      <c r="A35" s="147"/>
      <c r="B35" s="147"/>
      <c r="C35" s="147"/>
      <c r="D35" s="74"/>
      <c r="E35" s="45"/>
      <c r="F35" s="45"/>
      <c r="G35" s="45"/>
      <c r="H35" s="75"/>
      <c r="I35" s="75"/>
      <c r="J35" s="87"/>
      <c r="K35" s="119"/>
      <c r="L35" s="119"/>
      <c r="M35" s="119"/>
      <c r="N35" s="119"/>
      <c r="O35" s="119"/>
      <c r="P35" s="75"/>
      <c r="Q35" s="119"/>
      <c r="R35" s="119"/>
      <c r="S35" s="119"/>
      <c r="T35" s="119"/>
      <c r="U35" s="119"/>
      <c r="V35" s="75"/>
      <c r="W35" s="149"/>
      <c r="X35" s="149"/>
      <c r="Y35" s="149"/>
      <c r="Z35" s="149"/>
      <c r="AA35" s="119"/>
      <c r="AB35" s="75"/>
      <c r="AC35" s="147"/>
      <c r="AD35" s="147"/>
      <c r="AE35" s="147"/>
      <c r="AF35" s="147"/>
      <c r="AG35" s="147"/>
      <c r="AH35" s="147"/>
      <c r="AI35" s="147"/>
      <c r="AJ35" s="147"/>
      <c r="AK35" s="147"/>
    </row>
    <row r="36" spans="1:37" ht="18.600000000000001">
      <c r="A36" s="147"/>
      <c r="B36" s="147"/>
      <c r="C36" s="147"/>
      <c r="D36" s="74"/>
      <c r="E36" s="45"/>
      <c r="F36" s="45"/>
      <c r="G36" s="45"/>
      <c r="H36" s="75"/>
      <c r="I36" s="75"/>
      <c r="J36" s="87"/>
      <c r="K36" s="119"/>
      <c r="L36" s="119"/>
      <c r="M36" s="119"/>
      <c r="N36" s="119"/>
      <c r="O36" s="119"/>
      <c r="P36" s="75"/>
      <c r="Q36" s="119"/>
      <c r="R36" s="119"/>
      <c r="S36" s="119"/>
      <c r="T36" s="119"/>
      <c r="U36" s="119"/>
      <c r="V36" s="75"/>
      <c r="W36" s="119"/>
      <c r="X36" s="119"/>
      <c r="Y36" s="119"/>
      <c r="Z36" s="119"/>
      <c r="AA36" s="119"/>
      <c r="AB36" s="75"/>
      <c r="AC36" s="147"/>
      <c r="AD36" s="147"/>
      <c r="AE36" s="147"/>
      <c r="AF36" s="147"/>
      <c r="AG36" s="147"/>
      <c r="AH36" s="147"/>
      <c r="AI36" s="147"/>
      <c r="AJ36" s="147"/>
      <c r="AK36" s="147"/>
    </row>
    <row r="37" spans="1:37" ht="18.600000000000001">
      <c r="A37" s="147"/>
      <c r="B37" s="147"/>
      <c r="C37" s="147"/>
      <c r="D37" s="74"/>
      <c r="E37" s="45"/>
      <c r="F37" s="45"/>
      <c r="G37" s="45"/>
      <c r="H37" s="75"/>
      <c r="I37" s="75"/>
      <c r="J37" s="87"/>
      <c r="K37" s="119"/>
      <c r="L37" s="119"/>
      <c r="M37" s="119"/>
      <c r="N37" s="119"/>
      <c r="O37" s="119"/>
      <c r="P37" s="75"/>
      <c r="Q37" s="119"/>
      <c r="R37" s="119"/>
      <c r="S37" s="119"/>
      <c r="T37" s="119"/>
      <c r="U37" s="119"/>
      <c r="V37" s="75"/>
      <c r="W37" s="119"/>
      <c r="X37" s="119"/>
      <c r="Y37" s="119"/>
      <c r="Z37" s="119"/>
      <c r="AA37" s="119"/>
      <c r="AB37" s="75"/>
      <c r="AC37" s="147"/>
      <c r="AD37" s="147"/>
      <c r="AE37" s="147"/>
      <c r="AF37" s="147"/>
      <c r="AG37" s="147"/>
      <c r="AH37" s="147"/>
      <c r="AI37" s="147"/>
      <c r="AJ37" s="147"/>
      <c r="AK37" s="147"/>
    </row>
    <row r="38" spans="1:37" ht="18.600000000000001">
      <c r="A38" s="147"/>
      <c r="B38" s="147"/>
      <c r="C38" s="147"/>
      <c r="D38" s="74"/>
      <c r="E38" s="45"/>
      <c r="F38" s="45"/>
      <c r="G38" s="45"/>
      <c r="H38" s="75"/>
      <c r="I38" s="75"/>
      <c r="J38" s="87"/>
      <c r="K38" s="119"/>
      <c r="L38" s="119"/>
      <c r="M38" s="119"/>
      <c r="N38" s="119"/>
      <c r="O38" s="119"/>
      <c r="P38" s="75"/>
      <c r="Q38" s="119"/>
      <c r="R38" s="119"/>
      <c r="S38" s="119"/>
      <c r="T38" s="119"/>
      <c r="U38" s="119"/>
      <c r="V38" s="75"/>
      <c r="W38" s="149"/>
      <c r="X38" s="119"/>
      <c r="Y38" s="119"/>
      <c r="Z38" s="119"/>
      <c r="AA38" s="119"/>
      <c r="AB38" s="75"/>
      <c r="AC38" s="147"/>
      <c r="AD38" s="147"/>
      <c r="AE38" s="147"/>
      <c r="AF38" s="147"/>
      <c r="AG38" s="147"/>
      <c r="AH38" s="147"/>
      <c r="AI38" s="147"/>
      <c r="AJ38" s="147"/>
      <c r="AK38" s="147"/>
    </row>
    <row r="39" spans="1:37" ht="18.600000000000001">
      <c r="A39" s="147"/>
      <c r="B39" s="147"/>
      <c r="C39" s="147"/>
      <c r="D39" s="74"/>
      <c r="E39" s="45"/>
      <c r="F39" s="45"/>
      <c r="G39" s="45"/>
      <c r="H39" s="75"/>
      <c r="I39" s="75"/>
      <c r="J39" s="87"/>
      <c r="K39" s="119"/>
      <c r="L39" s="119"/>
      <c r="M39" s="119"/>
      <c r="N39" s="119"/>
      <c r="O39" s="119"/>
      <c r="P39" s="75"/>
      <c r="Q39" s="119"/>
      <c r="R39" s="119"/>
      <c r="S39" s="119"/>
      <c r="T39" s="119"/>
      <c r="U39" s="119"/>
      <c r="V39" s="75"/>
      <c r="W39" s="149"/>
      <c r="X39" s="119"/>
      <c r="Y39" s="119"/>
      <c r="Z39" s="119"/>
      <c r="AA39" s="119"/>
      <c r="AB39" s="75"/>
      <c r="AC39" s="147"/>
      <c r="AD39" s="147"/>
      <c r="AE39" s="147"/>
      <c r="AF39" s="147"/>
      <c r="AG39" s="147"/>
      <c r="AH39" s="147"/>
      <c r="AI39" s="147"/>
      <c r="AJ39" s="147"/>
      <c r="AK39" s="147"/>
    </row>
    <row r="40" spans="1:37" ht="18.600000000000001">
      <c r="A40" s="147"/>
      <c r="B40" s="147"/>
      <c r="C40" s="147"/>
      <c r="D40" s="74"/>
      <c r="E40" s="45"/>
      <c r="F40" s="45"/>
      <c r="G40" s="45"/>
      <c r="H40" s="75"/>
      <c r="I40" s="75"/>
      <c r="J40" s="87"/>
      <c r="K40" s="119"/>
      <c r="L40" s="119"/>
      <c r="M40" s="119"/>
      <c r="N40" s="119"/>
      <c r="O40" s="119"/>
      <c r="P40" s="75"/>
      <c r="Q40" s="119"/>
      <c r="R40" s="119"/>
      <c r="S40" s="119"/>
      <c r="T40" s="119"/>
      <c r="U40" s="119"/>
      <c r="V40" s="75"/>
      <c r="W40" s="149"/>
      <c r="X40" s="119"/>
      <c r="Y40" s="119"/>
      <c r="Z40" s="119"/>
      <c r="AA40" s="119"/>
      <c r="AB40" s="75"/>
      <c r="AC40" s="147"/>
      <c r="AD40" s="147"/>
      <c r="AE40" s="147"/>
      <c r="AF40" s="147"/>
      <c r="AG40" s="147"/>
      <c r="AH40" s="147"/>
      <c r="AI40" s="147"/>
      <c r="AJ40" s="147"/>
      <c r="AK40" s="147"/>
    </row>
    <row r="41" spans="1:37" ht="18.600000000000001">
      <c r="A41" s="147"/>
      <c r="B41" s="147"/>
      <c r="C41" s="147"/>
      <c r="D41" s="74"/>
      <c r="E41" s="45"/>
      <c r="F41" s="45"/>
      <c r="G41" s="45"/>
      <c r="H41" s="75"/>
      <c r="I41" s="75"/>
      <c r="J41" s="87"/>
      <c r="K41" s="119"/>
      <c r="L41" s="119"/>
      <c r="M41" s="119"/>
      <c r="N41" s="119"/>
      <c r="O41" s="119"/>
      <c r="P41" s="75"/>
      <c r="Q41" s="119"/>
      <c r="R41" s="119"/>
      <c r="S41" s="119"/>
      <c r="T41" s="119"/>
      <c r="U41" s="119"/>
      <c r="V41" s="75"/>
      <c r="W41" s="149"/>
      <c r="X41" s="119"/>
      <c r="Y41" s="119"/>
      <c r="Z41" s="119"/>
      <c r="AA41" s="119"/>
      <c r="AB41" s="75"/>
      <c r="AC41" s="147"/>
      <c r="AD41" s="147"/>
      <c r="AE41" s="147"/>
      <c r="AF41" s="147"/>
      <c r="AG41" s="147"/>
      <c r="AH41" s="147"/>
      <c r="AI41" s="147"/>
      <c r="AJ41" s="147"/>
      <c r="AK41" s="147"/>
    </row>
    <row r="42" spans="1:37">
      <c r="A42" s="147"/>
      <c r="B42" s="147"/>
      <c r="C42" s="147"/>
      <c r="D42" s="147"/>
      <c r="E42" s="147"/>
      <c r="F42" s="147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</row>
    <row r="43" spans="1:37">
      <c r="A43" s="147"/>
      <c r="B43" s="147"/>
      <c r="C43" s="147"/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</row>
    <row r="44" spans="1:37">
      <c r="A44" s="147"/>
      <c r="B44" s="147"/>
      <c r="C44" s="147"/>
      <c r="D44" s="147"/>
      <c r="E44" s="147"/>
      <c r="F44" s="147"/>
      <c r="G44" s="147"/>
      <c r="H44" s="147"/>
      <c r="I44" s="147"/>
      <c r="J44" s="147"/>
      <c r="K44" s="147"/>
      <c r="L44" s="147"/>
      <c r="M44" s="147"/>
      <c r="N44" s="147"/>
      <c r="O44" s="147"/>
      <c r="P44" s="147"/>
      <c r="Q44" s="147"/>
      <c r="R44" s="147"/>
      <c r="S44" s="147"/>
      <c r="T44" s="147"/>
      <c r="U44" s="147"/>
      <c r="V44" s="147"/>
      <c r="W44" s="147"/>
      <c r="X44" s="147"/>
      <c r="Y44" s="147"/>
      <c r="Z44" s="147"/>
      <c r="AA44" s="147"/>
      <c r="AB44" s="147"/>
      <c r="AC44" s="147"/>
      <c r="AD44" s="147"/>
      <c r="AE44" s="147"/>
      <c r="AF44" s="147"/>
      <c r="AG44" s="147"/>
      <c r="AH44" s="147"/>
      <c r="AI44" s="147"/>
      <c r="AJ44" s="147"/>
      <c r="AK44" s="147"/>
    </row>
    <row r="45" spans="1:37">
      <c r="A45" s="147"/>
      <c r="B45" s="147"/>
      <c r="C45" s="147"/>
      <c r="D45" s="147"/>
      <c r="E45" s="147"/>
      <c r="F45" s="147"/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47"/>
      <c r="T45" s="147"/>
      <c r="U45" s="147"/>
      <c r="V45" s="147"/>
      <c r="W45" s="147"/>
      <c r="X45" s="147"/>
      <c r="Y45" s="147"/>
      <c r="Z45" s="147"/>
      <c r="AA45" s="147"/>
      <c r="AB45" s="147"/>
      <c r="AC45" s="147"/>
      <c r="AD45" s="147"/>
      <c r="AE45" s="147"/>
      <c r="AF45" s="147"/>
      <c r="AG45" s="147"/>
      <c r="AH45" s="147"/>
      <c r="AI45" s="147"/>
      <c r="AJ45" s="147"/>
      <c r="AK45" s="147"/>
    </row>
    <row r="46" spans="1:37">
      <c r="A46" s="147"/>
      <c r="B46" s="147"/>
      <c r="C46" s="147"/>
      <c r="D46" s="147"/>
      <c r="E46" s="147"/>
      <c r="F46" s="147"/>
      <c r="G46" s="147"/>
      <c r="H46" s="147"/>
      <c r="I46" s="147"/>
      <c r="J46" s="147"/>
      <c r="K46" s="147"/>
      <c r="L46" s="147"/>
      <c r="M46" s="147"/>
      <c r="N46" s="147"/>
      <c r="O46" s="147"/>
      <c r="P46" s="147"/>
      <c r="Q46" s="147"/>
      <c r="R46" s="147"/>
      <c r="S46" s="147"/>
      <c r="T46" s="147"/>
      <c r="U46" s="147"/>
      <c r="V46" s="147"/>
      <c r="W46" s="147"/>
      <c r="X46" s="147"/>
      <c r="Y46" s="147"/>
      <c r="Z46" s="147"/>
      <c r="AA46" s="147"/>
      <c r="AB46" s="147"/>
      <c r="AC46" s="147"/>
      <c r="AD46" s="147"/>
      <c r="AE46" s="147"/>
      <c r="AF46" s="147"/>
      <c r="AG46" s="147"/>
      <c r="AH46" s="147"/>
      <c r="AI46" s="147"/>
      <c r="AJ46" s="147"/>
      <c r="AK46" s="147"/>
    </row>
    <row r="47" spans="1:37">
      <c r="A47" s="147"/>
      <c r="B47" s="147"/>
      <c r="C47" s="147"/>
      <c r="D47" s="147"/>
      <c r="E47" s="147"/>
      <c r="F47" s="147"/>
      <c r="G47" s="147"/>
      <c r="H47" s="147"/>
      <c r="I47" s="147"/>
      <c r="J47" s="147"/>
      <c r="K47" s="147"/>
      <c r="L47" s="147"/>
      <c r="M47" s="147"/>
      <c r="N47" s="147"/>
      <c r="O47" s="147"/>
      <c r="P47" s="147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7"/>
      <c r="AD47" s="147"/>
      <c r="AE47" s="147"/>
      <c r="AF47" s="147"/>
      <c r="AG47" s="147"/>
      <c r="AH47" s="147"/>
      <c r="AI47" s="147"/>
      <c r="AJ47" s="147"/>
      <c r="AK47" s="147"/>
    </row>
    <row r="48" spans="1:37">
      <c r="A48" s="147"/>
      <c r="B48" s="147"/>
      <c r="C48" s="147"/>
      <c r="D48" s="147"/>
      <c r="E48" s="147"/>
      <c r="F48" s="147"/>
      <c r="G48" s="147"/>
      <c r="H48" s="147"/>
      <c r="I48" s="147"/>
      <c r="J48" s="147"/>
      <c r="K48" s="147"/>
      <c r="L48" s="147"/>
      <c r="M48" s="147"/>
      <c r="N48" s="147"/>
      <c r="O48" s="147"/>
      <c r="P48" s="147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7"/>
      <c r="AD48" s="147"/>
      <c r="AE48" s="147"/>
      <c r="AF48" s="147"/>
      <c r="AG48" s="147"/>
      <c r="AH48" s="147"/>
      <c r="AI48" s="147"/>
      <c r="AJ48" s="147"/>
      <c r="AK48" s="147"/>
    </row>
    <row r="49" spans="1:37">
      <c r="A49" s="147"/>
      <c r="B49" s="147"/>
      <c r="C49" s="147"/>
      <c r="D49" s="147"/>
      <c r="E49" s="147"/>
      <c r="F49" s="147"/>
      <c r="G49" s="147"/>
      <c r="H49" s="147"/>
      <c r="I49" s="147"/>
      <c r="J49" s="147"/>
      <c r="K49" s="147"/>
      <c r="L49" s="147"/>
      <c r="M49" s="147"/>
      <c r="N49" s="147"/>
      <c r="O49" s="147"/>
      <c r="P49" s="147"/>
      <c r="Q49" s="147"/>
      <c r="R49" s="147"/>
      <c r="S49" s="147"/>
      <c r="T49" s="147"/>
      <c r="U49" s="147"/>
      <c r="V49" s="147"/>
      <c r="W49" s="147"/>
      <c r="X49" s="147"/>
      <c r="Y49" s="147"/>
      <c r="Z49" s="147"/>
      <c r="AA49" s="147"/>
      <c r="AB49" s="147"/>
      <c r="AC49" s="147"/>
      <c r="AD49" s="147"/>
      <c r="AE49" s="147"/>
      <c r="AF49" s="147"/>
      <c r="AG49" s="147"/>
      <c r="AH49" s="147"/>
      <c r="AI49" s="147"/>
      <c r="AJ49" s="147"/>
      <c r="AK49" s="147"/>
    </row>
    <row r="50" spans="1:37">
      <c r="A50" s="147"/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</row>
    <row r="51" spans="1:37">
      <c r="A51" s="147"/>
      <c r="B51" s="147"/>
      <c r="C51" s="147"/>
      <c r="D51" s="147"/>
      <c r="E51" s="147"/>
      <c r="F51" s="147"/>
      <c r="G51" s="147"/>
      <c r="H51" s="147"/>
      <c r="I51" s="147"/>
      <c r="J51" s="147"/>
      <c r="K51" s="147"/>
      <c r="L51" s="147"/>
      <c r="M51" s="147"/>
      <c r="N51" s="147"/>
      <c r="O51" s="147"/>
      <c r="P51" s="147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  <c r="AB51" s="147"/>
      <c r="AC51" s="147"/>
      <c r="AD51" s="147"/>
      <c r="AE51" s="147"/>
      <c r="AF51" s="147"/>
      <c r="AG51" s="147"/>
      <c r="AH51" s="147"/>
      <c r="AI51" s="147"/>
      <c r="AJ51" s="147"/>
      <c r="AK51" s="147"/>
    </row>
    <row r="52" spans="1:37">
      <c r="A52" s="147"/>
      <c r="B52" s="147"/>
      <c r="C52" s="147"/>
      <c r="D52" s="147"/>
      <c r="E52" s="147"/>
      <c r="F52" s="147"/>
      <c r="G52" s="147"/>
      <c r="H52" s="147"/>
      <c r="I52" s="147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7"/>
      <c r="AD52" s="147"/>
      <c r="AE52" s="147"/>
      <c r="AF52" s="147"/>
      <c r="AG52" s="147"/>
      <c r="AH52" s="147"/>
      <c r="AI52" s="147"/>
      <c r="AJ52" s="147"/>
      <c r="AK52" s="147"/>
    </row>
    <row r="53" spans="1:37">
      <c r="A53" s="147"/>
      <c r="B53" s="147"/>
      <c r="C53" s="147"/>
      <c r="D53" s="147"/>
      <c r="E53" s="147"/>
      <c r="F53" s="147"/>
      <c r="G53" s="147"/>
      <c r="H53" s="147"/>
      <c r="I53" s="147"/>
      <c r="J53" s="147"/>
      <c r="K53" s="147"/>
      <c r="L53" s="147"/>
      <c r="M53" s="147"/>
      <c r="N53" s="147"/>
      <c r="O53" s="147"/>
      <c r="P53" s="147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  <c r="AB53" s="147"/>
      <c r="AC53" s="147"/>
      <c r="AD53" s="147"/>
      <c r="AE53" s="147"/>
      <c r="AF53" s="147"/>
      <c r="AG53" s="147"/>
      <c r="AH53" s="147"/>
      <c r="AI53" s="147"/>
      <c r="AJ53" s="147"/>
      <c r="AK53" s="147"/>
    </row>
    <row r="54" spans="1:37">
      <c r="A54" s="147"/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  <c r="P54" s="147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47"/>
      <c r="AD54" s="147"/>
      <c r="AE54" s="147"/>
      <c r="AF54" s="147"/>
      <c r="AG54" s="147"/>
      <c r="AH54" s="147"/>
      <c r="AI54" s="147"/>
      <c r="AJ54" s="147"/>
      <c r="AK54" s="147"/>
    </row>
    <row r="55" spans="1:37">
      <c r="A55" s="147"/>
      <c r="B55" s="147"/>
      <c r="C55" s="147"/>
      <c r="D55" s="147"/>
      <c r="E55" s="147"/>
      <c r="F55" s="147"/>
      <c r="G55" s="147"/>
      <c r="H55" s="147"/>
      <c r="I55" s="147"/>
      <c r="J55" s="147"/>
      <c r="K55" s="147"/>
      <c r="L55" s="147"/>
      <c r="M55" s="147"/>
      <c r="N55" s="147"/>
      <c r="O55" s="147"/>
      <c r="P55" s="147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47"/>
      <c r="AD55" s="147"/>
      <c r="AE55" s="147"/>
      <c r="AF55" s="147"/>
      <c r="AG55" s="147"/>
      <c r="AH55" s="147"/>
      <c r="AI55" s="147"/>
      <c r="AJ55" s="147"/>
      <c r="AK55" s="147"/>
    </row>
    <row r="56" spans="1:37">
      <c r="A56" s="147"/>
      <c r="B56" s="147"/>
      <c r="C56" s="147"/>
      <c r="D56" s="147"/>
      <c r="E56" s="147"/>
      <c r="F56" s="147"/>
      <c r="G56" s="147"/>
      <c r="H56" s="147"/>
      <c r="I56" s="147"/>
      <c r="J56" s="147"/>
      <c r="K56" s="147"/>
      <c r="L56" s="147"/>
      <c r="M56" s="147"/>
      <c r="N56" s="147"/>
      <c r="O56" s="147"/>
      <c r="P56" s="147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47"/>
      <c r="AD56" s="147"/>
      <c r="AE56" s="147"/>
      <c r="AF56" s="147"/>
      <c r="AG56" s="147"/>
      <c r="AH56" s="147"/>
      <c r="AI56" s="147"/>
      <c r="AJ56" s="147"/>
      <c r="AK56" s="147"/>
    </row>
    <row r="57" spans="1:37">
      <c r="A57" s="147"/>
      <c r="B57" s="147"/>
      <c r="C57" s="147"/>
      <c r="D57" s="147"/>
      <c r="E57" s="147"/>
      <c r="F57" s="147"/>
      <c r="G57" s="147"/>
      <c r="H57" s="147"/>
      <c r="I57" s="147"/>
      <c r="J57" s="147"/>
      <c r="K57" s="147"/>
      <c r="L57" s="147"/>
      <c r="M57" s="147"/>
      <c r="N57" s="147"/>
      <c r="O57" s="147"/>
      <c r="P57" s="147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  <c r="AB57" s="147"/>
      <c r="AC57" s="147"/>
      <c r="AD57" s="147"/>
      <c r="AE57" s="147"/>
      <c r="AF57" s="147"/>
      <c r="AG57" s="147"/>
      <c r="AH57" s="147"/>
      <c r="AI57" s="147"/>
      <c r="AJ57" s="147"/>
      <c r="AK57" s="147"/>
    </row>
    <row r="58" spans="1:37">
      <c r="A58" s="147"/>
      <c r="B58" s="147"/>
      <c r="C58" s="147"/>
      <c r="D58" s="147"/>
      <c r="E58" s="147"/>
      <c r="F58" s="147"/>
      <c r="G58" s="147"/>
      <c r="H58" s="147"/>
      <c r="I58" s="147"/>
      <c r="J58" s="147"/>
      <c r="K58" s="147"/>
      <c r="L58" s="147"/>
      <c r="M58" s="147"/>
      <c r="N58" s="147"/>
      <c r="O58" s="147"/>
      <c r="P58" s="147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  <c r="AB58" s="147"/>
      <c r="AC58" s="147"/>
      <c r="AD58" s="147"/>
      <c r="AE58" s="147"/>
      <c r="AF58" s="147"/>
      <c r="AG58" s="147"/>
      <c r="AH58" s="147"/>
      <c r="AI58" s="147"/>
      <c r="AJ58" s="147"/>
      <c r="AK58" s="147"/>
    </row>
    <row r="59" spans="1:37">
      <c r="A59" s="147"/>
      <c r="B59" s="147"/>
      <c r="C59" s="147"/>
      <c r="D59" s="147"/>
      <c r="E59" s="147"/>
      <c r="F59" s="147"/>
      <c r="G59" s="147"/>
      <c r="H59" s="147"/>
      <c r="I59" s="147"/>
      <c r="J59" s="147"/>
      <c r="K59" s="147"/>
      <c r="L59" s="147"/>
      <c r="M59" s="147"/>
      <c r="N59" s="147"/>
      <c r="O59" s="147"/>
      <c r="P59" s="147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7"/>
      <c r="AD59" s="147"/>
      <c r="AE59" s="147"/>
      <c r="AF59" s="147"/>
      <c r="AG59" s="147"/>
      <c r="AH59" s="147"/>
      <c r="AI59" s="147"/>
      <c r="AJ59" s="147"/>
      <c r="AK59" s="147"/>
    </row>
    <row r="60" spans="1:37">
      <c r="A60" s="147"/>
      <c r="B60" s="147"/>
      <c r="C60" s="147"/>
      <c r="D60" s="147"/>
      <c r="E60" s="147"/>
      <c r="F60" s="147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47"/>
      <c r="AD60" s="147"/>
      <c r="AE60" s="147"/>
      <c r="AF60" s="147"/>
      <c r="AG60" s="147"/>
      <c r="AH60" s="147"/>
      <c r="AI60" s="147"/>
      <c r="AJ60" s="147"/>
      <c r="AK60" s="147"/>
    </row>
    <row r="61" spans="1:37">
      <c r="A61" s="147"/>
      <c r="B61" s="147"/>
      <c r="C61" s="147"/>
      <c r="D61" s="147"/>
      <c r="E61" s="147"/>
      <c r="F61" s="147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147"/>
      <c r="R61" s="147"/>
      <c r="S61" s="147"/>
      <c r="T61" s="147"/>
      <c r="U61" s="147"/>
      <c r="V61" s="147"/>
      <c r="W61" s="147"/>
      <c r="X61" s="147"/>
      <c r="Y61" s="147"/>
      <c r="Z61" s="147"/>
      <c r="AA61" s="147"/>
      <c r="AB61" s="147"/>
      <c r="AC61" s="147"/>
      <c r="AD61" s="147"/>
      <c r="AE61" s="147"/>
      <c r="AF61" s="147"/>
      <c r="AG61" s="147"/>
      <c r="AH61" s="147"/>
      <c r="AI61" s="147"/>
      <c r="AJ61" s="147"/>
      <c r="AK61" s="147"/>
    </row>
    <row r="62" spans="1:37">
      <c r="A62" s="147"/>
      <c r="B62" s="147"/>
      <c r="C62" s="147"/>
      <c r="D62" s="147"/>
      <c r="E62" s="147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</row>
    <row r="63" spans="1:37">
      <c r="A63" s="147"/>
      <c r="B63" s="147"/>
      <c r="C63" s="147"/>
      <c r="D63" s="147"/>
      <c r="E63" s="147"/>
      <c r="F63" s="147"/>
      <c r="G63" s="147"/>
      <c r="H63" s="147"/>
      <c r="I63" s="147"/>
      <c r="J63" s="147"/>
      <c r="K63" s="147"/>
      <c r="L63" s="147"/>
      <c r="M63" s="147"/>
      <c r="N63" s="147"/>
      <c r="O63" s="147"/>
      <c r="P63" s="147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  <c r="AB63" s="147"/>
      <c r="AC63" s="147"/>
      <c r="AD63" s="147"/>
      <c r="AE63" s="147"/>
      <c r="AF63" s="147"/>
      <c r="AG63" s="147"/>
      <c r="AH63" s="147"/>
      <c r="AI63" s="147"/>
      <c r="AJ63" s="147"/>
      <c r="AK63" s="147"/>
    </row>
    <row r="64" spans="1:37">
      <c r="A64" s="147"/>
      <c r="B64" s="147"/>
      <c r="C64" s="147"/>
      <c r="D64" s="147"/>
      <c r="E64" s="147"/>
      <c r="F64" s="147"/>
      <c r="G64" s="147"/>
      <c r="H64" s="147"/>
      <c r="I64" s="147"/>
      <c r="J64" s="147"/>
      <c r="K64" s="147"/>
      <c r="L64" s="147"/>
      <c r="M64" s="147"/>
      <c r="N64" s="147"/>
      <c r="O64" s="147"/>
      <c r="P64" s="147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  <c r="AC64" s="147"/>
      <c r="AD64" s="147"/>
      <c r="AE64" s="147"/>
      <c r="AF64" s="147"/>
      <c r="AG64" s="147"/>
      <c r="AH64" s="147"/>
      <c r="AI64" s="147"/>
      <c r="AJ64" s="147"/>
      <c r="AK64" s="147"/>
    </row>
    <row r="65" spans="1:37">
      <c r="A65" s="147"/>
      <c r="B65" s="147"/>
      <c r="C65" s="147"/>
      <c r="D65" s="147"/>
      <c r="E65" s="147"/>
      <c r="F65" s="147"/>
      <c r="G65" s="147"/>
      <c r="H65" s="147"/>
      <c r="I65" s="147"/>
      <c r="J65" s="147"/>
      <c r="K65" s="147"/>
      <c r="L65" s="147"/>
      <c r="M65" s="147"/>
      <c r="N65" s="147"/>
      <c r="O65" s="147"/>
      <c r="P65" s="147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  <c r="AB65" s="147"/>
      <c r="AC65" s="147"/>
      <c r="AD65" s="147"/>
      <c r="AE65" s="147"/>
      <c r="AF65" s="147"/>
      <c r="AG65" s="147"/>
      <c r="AH65" s="147"/>
      <c r="AI65" s="147"/>
      <c r="AJ65" s="147"/>
      <c r="AK65" s="147"/>
    </row>
    <row r="66" spans="1:37">
      <c r="A66" s="147"/>
      <c r="B66" s="147"/>
      <c r="C66" s="147"/>
      <c r="D66" s="147"/>
      <c r="E66" s="147"/>
      <c r="F66" s="147"/>
      <c r="G66" s="147"/>
      <c r="H66" s="147"/>
      <c r="I66" s="147"/>
      <c r="J66" s="147"/>
      <c r="K66" s="147"/>
      <c r="L66" s="147"/>
      <c r="M66" s="147"/>
      <c r="N66" s="147"/>
      <c r="O66" s="147"/>
      <c r="P66" s="147"/>
      <c r="Q66" s="147"/>
      <c r="R66" s="147"/>
      <c r="S66" s="147"/>
      <c r="T66" s="147"/>
      <c r="U66" s="147"/>
      <c r="V66" s="147"/>
      <c r="W66" s="147"/>
      <c r="X66" s="147"/>
      <c r="Y66" s="147"/>
      <c r="Z66" s="147"/>
      <c r="AA66" s="147"/>
      <c r="AB66" s="147"/>
      <c r="AC66" s="147"/>
      <c r="AD66" s="147"/>
      <c r="AE66" s="147"/>
      <c r="AF66" s="147"/>
      <c r="AG66" s="147"/>
      <c r="AH66" s="147"/>
      <c r="AI66" s="147"/>
      <c r="AJ66" s="147"/>
      <c r="AK66" s="147"/>
    </row>
    <row r="67" spans="1:37">
      <c r="A67" s="147"/>
      <c r="B67" s="147"/>
      <c r="C67" s="147"/>
      <c r="D67" s="147"/>
      <c r="E67" s="147"/>
      <c r="F67" s="147"/>
      <c r="G67" s="147"/>
      <c r="H67" s="147"/>
      <c r="I67" s="147"/>
      <c r="J67" s="147"/>
      <c r="K67" s="147"/>
      <c r="L67" s="147"/>
      <c r="M67" s="147"/>
      <c r="N67" s="147"/>
      <c r="O67" s="147"/>
      <c r="P67" s="147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7"/>
      <c r="AD67" s="147"/>
      <c r="AE67" s="147"/>
      <c r="AF67" s="147"/>
      <c r="AG67" s="147"/>
      <c r="AH67" s="147"/>
      <c r="AI67" s="147"/>
      <c r="AJ67" s="147"/>
      <c r="AK67" s="147"/>
    </row>
    <row r="68" spans="1:37">
      <c r="A68" s="147"/>
      <c r="B68" s="147"/>
      <c r="C68" s="147"/>
      <c r="D68" s="147"/>
      <c r="E68" s="14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</row>
    <row r="69" spans="1:37">
      <c r="A69" s="147"/>
      <c r="B69" s="147"/>
      <c r="C69" s="147"/>
      <c r="D69" s="147"/>
      <c r="E69" s="147"/>
      <c r="F69" s="147"/>
      <c r="G69" s="147"/>
      <c r="H69" s="147"/>
      <c r="I69" s="147"/>
      <c r="J69" s="147"/>
      <c r="K69" s="147"/>
      <c r="L69" s="147"/>
      <c r="M69" s="147"/>
      <c r="N69" s="147"/>
      <c r="O69" s="147"/>
      <c r="P69" s="147"/>
      <c r="Q69" s="147"/>
      <c r="R69" s="147"/>
      <c r="S69" s="147"/>
      <c r="T69" s="147"/>
      <c r="U69" s="147"/>
      <c r="V69" s="147"/>
      <c r="W69" s="147"/>
      <c r="X69" s="147"/>
      <c r="Y69" s="147"/>
      <c r="Z69" s="147"/>
      <c r="AA69" s="147"/>
      <c r="AB69" s="147"/>
      <c r="AC69" s="147"/>
      <c r="AD69" s="147"/>
      <c r="AE69" s="147"/>
      <c r="AF69" s="147"/>
      <c r="AG69" s="147"/>
      <c r="AH69" s="147"/>
      <c r="AI69" s="147"/>
      <c r="AJ69" s="147"/>
      <c r="AK69" s="147"/>
    </row>
    <row r="70" spans="1:37">
      <c r="A70" s="147"/>
      <c r="B70" s="147"/>
      <c r="C70" s="147"/>
      <c r="D70" s="147"/>
      <c r="E70" s="147"/>
      <c r="F70" s="147"/>
      <c r="G70" s="147"/>
      <c r="H70" s="147"/>
      <c r="I70" s="147"/>
      <c r="J70" s="147"/>
      <c r="K70" s="147"/>
      <c r="L70" s="147"/>
      <c r="M70" s="147"/>
      <c r="N70" s="147"/>
      <c r="O70" s="147"/>
      <c r="P70" s="147"/>
      <c r="Q70" s="147"/>
      <c r="R70" s="147"/>
      <c r="S70" s="147"/>
      <c r="T70" s="147"/>
      <c r="U70" s="147"/>
      <c r="V70" s="147"/>
      <c r="W70" s="147"/>
      <c r="X70" s="147"/>
      <c r="Y70" s="147"/>
      <c r="Z70" s="147"/>
      <c r="AA70" s="147"/>
      <c r="AB70" s="147"/>
      <c r="AC70" s="147"/>
      <c r="AD70" s="147"/>
      <c r="AE70" s="147"/>
      <c r="AF70" s="147"/>
      <c r="AG70" s="147"/>
      <c r="AH70" s="147"/>
      <c r="AI70" s="147"/>
      <c r="AJ70" s="147"/>
      <c r="AK70" s="147"/>
    </row>
    <row r="71" spans="1:37">
      <c r="D71" s="147"/>
      <c r="E71" s="147"/>
      <c r="F71" s="147"/>
      <c r="G71" s="147"/>
      <c r="H71" s="147"/>
      <c r="I71" s="147"/>
      <c r="J71" s="147"/>
      <c r="K71" s="147"/>
      <c r="L71" s="147"/>
      <c r="M71" s="147"/>
      <c r="N71" s="147"/>
      <c r="O71" s="147"/>
      <c r="P71" s="147"/>
      <c r="Q71" s="147"/>
      <c r="R71" s="147"/>
      <c r="S71" s="147"/>
      <c r="T71" s="147"/>
      <c r="U71" s="147"/>
      <c r="V71" s="147"/>
      <c r="W71" s="147"/>
    </row>
    <row r="72" spans="1:37">
      <c r="D72" s="147"/>
      <c r="E72" s="147"/>
      <c r="F72" s="147"/>
      <c r="G72" s="147"/>
      <c r="H72" s="147"/>
      <c r="I72" s="147"/>
      <c r="J72" s="147"/>
      <c r="K72" s="147"/>
      <c r="L72" s="147"/>
      <c r="M72" s="147"/>
      <c r="N72" s="147"/>
      <c r="O72" s="147"/>
      <c r="P72" s="147"/>
      <c r="Q72" s="147"/>
      <c r="R72" s="147"/>
      <c r="S72" s="147"/>
      <c r="T72" s="147"/>
      <c r="U72" s="147"/>
      <c r="V72" s="147"/>
      <c r="W72" s="147"/>
    </row>
  </sheetData>
  <sortState xmlns:xlrd2="http://schemas.microsoft.com/office/spreadsheetml/2017/richdata2" ref="E3:V33">
    <sortCondition descending="1" ref="I3:I33"/>
  </sortState>
  <mergeCells count="1">
    <mergeCell ref="D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9</vt:i4>
      </vt:variant>
    </vt:vector>
  </HeadingPairs>
  <TitlesOfParts>
    <vt:vector size="9" baseType="lpstr">
      <vt:lpstr>Voorblad</vt:lpstr>
      <vt:lpstr>Daguitslag</vt:lpstr>
      <vt:lpstr>Persoon score</vt:lpstr>
      <vt:lpstr>Stand competite</vt:lpstr>
      <vt:lpstr>Punten</vt:lpstr>
      <vt:lpstr>Club Kampioen</vt:lpstr>
      <vt:lpstr>stand op gemid</vt:lpstr>
      <vt:lpstr>Speciale score</vt:lpstr>
      <vt:lpstr>PR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Spring in 't Veld</dc:creator>
  <cp:lastModifiedBy>Wijnand</cp:lastModifiedBy>
  <dcterms:created xsi:type="dcterms:W3CDTF">2020-09-18T09:37:10Z</dcterms:created>
  <dcterms:modified xsi:type="dcterms:W3CDTF">2023-04-14T06:55:57Z</dcterms:modified>
</cp:coreProperties>
</file>