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E6F13743-7DBB-4D6D-84AD-51BA828F17EB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6" i="3" l="1"/>
  <c r="X35" i="3"/>
  <c r="X34" i="3"/>
  <c r="X32" i="3"/>
  <c r="X31" i="3"/>
  <c r="X29" i="3"/>
  <c r="X38" i="3"/>
  <c r="X25" i="3"/>
  <c r="X23" i="3"/>
  <c r="X24" i="3"/>
  <c r="X22" i="3"/>
  <c r="X21" i="3"/>
  <c r="X19" i="3"/>
  <c r="X20" i="3"/>
  <c r="X18" i="3"/>
  <c r="X17" i="3"/>
  <c r="X16" i="3"/>
  <c r="X12" i="3"/>
  <c r="X10" i="3"/>
  <c r="X9" i="3"/>
  <c r="X8" i="3"/>
  <c r="X7" i="3"/>
  <c r="X5" i="3"/>
  <c r="X4" i="3"/>
  <c r="X3" i="3"/>
  <c r="V38" i="3"/>
  <c r="AE34" i="2"/>
  <c r="Y34" i="2"/>
  <c r="S34" i="2"/>
  <c r="M34" i="2"/>
  <c r="X41" i="3"/>
  <c r="X37" i="3"/>
  <c r="X33" i="3"/>
  <c r="X11" i="3"/>
  <c r="V41" i="3"/>
  <c r="AE11" i="2"/>
  <c r="AE30" i="2"/>
  <c r="AE18" i="2"/>
  <c r="AE9" i="2"/>
  <c r="AE14" i="2"/>
  <c r="AE3" i="2"/>
  <c r="X30" i="3"/>
  <c r="X6" i="3"/>
  <c r="AE17" i="2"/>
  <c r="AE16" i="2"/>
  <c r="V11" i="3"/>
  <c r="V30" i="3"/>
  <c r="V31" i="3"/>
  <c r="V34" i="3"/>
  <c r="V35" i="3"/>
  <c r="V33" i="3"/>
  <c r="V32" i="3"/>
  <c r="V36" i="3"/>
  <c r="V37" i="3"/>
  <c r="V16" i="3"/>
  <c r="V17" i="3"/>
  <c r="V18" i="3"/>
  <c r="V20" i="3"/>
  <c r="V21" i="3"/>
  <c r="V19" i="3"/>
  <c r="V22" i="3"/>
  <c r="V25" i="3"/>
  <c r="V23" i="3"/>
  <c r="V3" i="3"/>
  <c r="V6" i="3"/>
  <c r="V7" i="3"/>
  <c r="V5" i="3"/>
  <c r="V9" i="3"/>
  <c r="V10" i="3"/>
  <c r="V12" i="3"/>
  <c r="V8" i="3"/>
  <c r="AE7" i="2"/>
  <c r="Y7" i="2"/>
  <c r="S7" i="2"/>
  <c r="M7" i="2"/>
  <c r="V12" i="6"/>
  <c r="P12" i="6"/>
  <c r="V4" i="3"/>
  <c r="V24" i="3"/>
  <c r="V29" i="3"/>
  <c r="AE12" i="2"/>
  <c r="Y12" i="2"/>
  <c r="S12" i="2"/>
  <c r="M12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25" i="2"/>
  <c r="M10" i="2"/>
  <c r="M9" i="2"/>
  <c r="M26" i="2"/>
  <c r="S25" i="2"/>
  <c r="S10" i="2"/>
  <c r="S9" i="2"/>
  <c r="S26" i="2"/>
  <c r="Y25" i="2"/>
  <c r="Y10" i="2"/>
  <c r="Y9" i="2"/>
  <c r="Y26" i="2"/>
  <c r="AE25" i="2"/>
  <c r="AE10" i="2"/>
  <c r="AE26" i="2"/>
  <c r="AE31" i="2"/>
  <c r="AE13" i="2"/>
  <c r="AE19" i="2"/>
  <c r="AE23" i="2"/>
  <c r="AE22" i="2"/>
  <c r="AE5" i="2"/>
  <c r="AE29" i="2"/>
  <c r="AE4" i="2"/>
  <c r="AE6" i="2"/>
  <c r="AE32" i="2"/>
  <c r="AE27" i="2"/>
  <c r="AE20" i="2"/>
  <c r="AE28" i="2"/>
  <c r="AE21" i="2"/>
  <c r="AE33" i="2"/>
  <c r="AE24" i="2"/>
  <c r="AE8" i="2"/>
  <c r="Y31" i="2"/>
  <c r="Y13" i="2"/>
  <c r="Y11" i="2"/>
  <c r="Y19" i="2"/>
  <c r="Y23" i="2"/>
  <c r="Y14" i="2"/>
  <c r="Y3" i="2"/>
  <c r="Y22" i="2"/>
  <c r="Y5" i="2"/>
  <c r="Y29" i="2"/>
  <c r="Y30" i="2"/>
  <c r="Y4" i="2"/>
  <c r="Y6" i="2"/>
  <c r="Y18" i="2"/>
  <c r="Y16" i="2"/>
  <c r="Y32" i="2"/>
  <c r="Y27" i="2"/>
  <c r="Y20" i="2"/>
  <c r="Y28" i="2"/>
  <c r="Y17" i="2"/>
  <c r="Y21" i="2"/>
  <c r="Y33" i="2"/>
  <c r="Y24" i="2"/>
  <c r="Y8" i="2"/>
  <c r="S31" i="2"/>
  <c r="S13" i="2"/>
  <c r="S11" i="2"/>
  <c r="S19" i="2"/>
  <c r="S23" i="2"/>
  <c r="S14" i="2"/>
  <c r="S3" i="2"/>
  <c r="S22" i="2"/>
  <c r="S5" i="2"/>
  <c r="S29" i="2"/>
  <c r="S30" i="2"/>
  <c r="S4" i="2"/>
  <c r="S6" i="2"/>
  <c r="S18" i="2"/>
  <c r="S16" i="2"/>
  <c r="S32" i="2"/>
  <c r="S27" i="2"/>
  <c r="S20" i="2"/>
  <c r="S28" i="2"/>
  <c r="S17" i="2"/>
  <c r="S21" i="2"/>
  <c r="S33" i="2"/>
  <c r="S24" i="2"/>
  <c r="S8" i="2"/>
  <c r="M31" i="2"/>
  <c r="M13" i="2"/>
  <c r="M11" i="2"/>
  <c r="M19" i="2"/>
  <c r="M23" i="2"/>
  <c r="M14" i="2"/>
  <c r="M3" i="2"/>
  <c r="M22" i="2"/>
  <c r="M5" i="2"/>
  <c r="M29" i="2"/>
  <c r="M30" i="2"/>
  <c r="M4" i="2"/>
  <c r="M6" i="2"/>
  <c r="M18" i="2"/>
  <c r="M16" i="2"/>
  <c r="M32" i="2"/>
  <c r="M27" i="2"/>
  <c r="M20" i="2"/>
  <c r="M28" i="2"/>
  <c r="M17" i="2"/>
  <c r="M21" i="2"/>
  <c r="M33" i="2"/>
  <c r="M24" i="2"/>
  <c r="M8" i="2"/>
  <c r="AE15" i="2"/>
  <c r="Y15" i="2"/>
  <c r="S15" i="2"/>
  <c r="M15" i="2"/>
  <c r="D34" i="2" l="1"/>
  <c r="F34" i="2" s="1"/>
  <c r="I4" i="6"/>
  <c r="I22" i="6"/>
  <c r="I14" i="6"/>
  <c r="I15" i="6"/>
  <c r="D7" i="2"/>
  <c r="F7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2" i="2"/>
  <c r="F12" i="2" s="1"/>
  <c r="D22" i="2"/>
  <c r="F22" i="2" s="1"/>
  <c r="I19" i="6"/>
  <c r="I18" i="6"/>
  <c r="I33" i="6"/>
  <c r="I30" i="6"/>
  <c r="D23" i="2"/>
  <c r="F23" i="2" s="1"/>
  <c r="D8" i="2"/>
  <c r="F8" i="2" s="1"/>
  <c r="D17" i="2"/>
  <c r="F17" i="2" s="1"/>
  <c r="D3" i="2"/>
  <c r="F3" i="2" s="1"/>
  <c r="D32" i="2"/>
  <c r="F32" i="2" s="1"/>
  <c r="I31" i="6"/>
  <c r="I25" i="6"/>
  <c r="I24" i="6"/>
  <c r="I21" i="6"/>
  <c r="I16" i="6"/>
  <c r="I11" i="6"/>
  <c r="I7" i="6"/>
  <c r="I3" i="6"/>
  <c r="D31" i="2"/>
  <c r="F31" i="2" s="1"/>
  <c r="D4" i="2"/>
  <c r="F4" i="2" s="1"/>
  <c r="D6" i="2"/>
  <c r="F6" i="2" s="1"/>
  <c r="D5" i="2"/>
  <c r="F5" i="2" s="1"/>
  <c r="D14" i="2"/>
  <c r="F14" i="2" s="1"/>
  <c r="D13" i="2"/>
  <c r="F13" i="2" s="1"/>
  <c r="D11" i="2"/>
  <c r="F11" i="2" s="1"/>
  <c r="D21" i="2"/>
  <c r="F21" i="2" s="1"/>
  <c r="D27" i="2"/>
  <c r="F27" i="2" s="1"/>
  <c r="D26" i="2"/>
  <c r="F26" i="2" s="1"/>
  <c r="D25" i="2"/>
  <c r="F25" i="2" s="1"/>
  <c r="D9" i="2"/>
  <c r="F9" i="2" s="1"/>
  <c r="D33" i="2"/>
  <c r="F33" i="2" s="1"/>
  <c r="D20" i="2"/>
  <c r="F20" i="2" s="1"/>
  <c r="D10" i="2"/>
  <c r="F10" i="2" s="1"/>
  <c r="D18" i="2"/>
  <c r="F18" i="2" s="1"/>
  <c r="D29" i="2"/>
  <c r="F29" i="2" s="1"/>
  <c r="D24" i="2"/>
  <c r="F24" i="2" s="1"/>
  <c r="D28" i="2"/>
  <c r="F28" i="2" s="1"/>
  <c r="D16" i="2"/>
  <c r="F16" i="2" s="1"/>
  <c r="D30" i="2"/>
  <c r="F30" i="2" s="1"/>
  <c r="D19" i="2"/>
  <c r="F19" i="2" s="1"/>
  <c r="D15" i="2"/>
  <c r="F15" i="2" s="1"/>
  <c r="Q4" i="5" l="1"/>
  <c r="O4" i="5"/>
  <c r="K4" i="5"/>
  <c r="M4" i="5"/>
</calcChain>
</file>

<file path=xl/sharedStrings.xml><?xml version="1.0" encoding="utf-8"?>
<sst xmlns="http://schemas.openxmlformats.org/spreadsheetml/2006/main" count="418" uniqueCount="91">
  <si>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</si>
  <si>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</si>
  <si>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</si>
  <si>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</si>
  <si>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</si>
  <si>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</si>
  <si>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</si>
  <si>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</si>
  <si>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</si>
  <si>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</si>
  <si>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</si>
  <si>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</si>
  <si>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</si>
  <si>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</si>
  <si>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</si>
  <si>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</si>
  <si>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</si>
  <si>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</si>
  <si>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</si>
  <si>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</si>
  <si>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</si>
  <si>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</si>
  <si>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</si>
  <si>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</si>
  <si>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</si>
  <si>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</si>
  <si>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</si>
  <si>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</si>
  <si>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</si>
  <si>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</si>
  <si>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</si>
  <si>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</si>
  <si>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</si>
  <si>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</si>
  <si>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</si>
  <si>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</si>
  <si>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</si>
  <si>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</si>
  <si>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</si>
  <si>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</si>
  <si>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</si>
  <si>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</si>
  <si>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</si>
  <si>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</si>
  <si>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</si>
  <si>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</si>
  <si>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</si>
  <si>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</si>
  <si>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</si>
  <si>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</si>
  <si>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</si>
  <si>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</si>
  <si>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</si>
  <si>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</si>
  <si>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</si>
  <si>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</si>
  <si>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</si>
  <si>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</si>
  <si>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</si>
  <si>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</si>
  <si>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</si>
  <si>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</si>
  <si>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</si>
  <si>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</si>
  <si>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</si>
  <si>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</si>
  <si>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</si>
  <si>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</si>
  <si>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</si>
  <si>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</si>
  <si>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</si>
  <si>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</si>
  <si>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</si>
  <si>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</si>
  <si>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</si>
  <si>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</si>
  <si>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</si>
  <si>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</si>
  <si>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</si>
  <si>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</si>
  <si>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</si>
  <si>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</si>
  <si>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</si>
  <si>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</si>
  <si>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</si>
  <si>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</si>
  <si>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 xml:space="preserve"> Daguitslag 5 JANUARI 2023</t>
  </si>
  <si>
    <t>Kees kuypers</t>
  </si>
  <si>
    <t xml:space="preserve">Jan Geleijn </t>
  </si>
  <si>
    <t>x</t>
  </si>
  <si>
    <t>Jan Geleijn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</si>
</sst>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5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5" fontId="78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5" fontId="78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7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0" fontId="17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164" fontId="17" fillId="0" borderId="98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1" fontId="19" fillId="6" borderId="62" xfId="2" applyNumberFormat="1" applyFont="1" applyFill="1" applyBorder="1" applyAlignment="1">
      <alignment horizontal="center"/>
    </xf>
    <xf numFmtId="1" fontId="19" fillId="6" borderId="90" xfId="2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1" fontId="12" fillId="0" borderId="14" xfId="2" applyNumberFormat="1" applyFont="1" applyBorder="1" applyAlignment="1">
      <alignment horizontal="center"/>
    </xf>
    <xf numFmtId="1" fontId="12" fillId="0" borderId="73" xfId="2" applyNumberFormat="1" applyFont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1" fillId="0" borderId="11" xfId="0" applyFont="1" applyBorder="1" applyAlignment="1">
      <alignment horizontal="center"/>
    </xf>
    <xf numFmtId="0" fontId="57" fillId="6" borderId="0" xfId="0" applyFont="1" applyFill="1"/>
    <xf numFmtId="0" fontId="90" fillId="6" borderId="67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57" fillId="8" borderId="0" xfId="0" applyFont="1" applyFill="1"/>
    <xf numFmtId="0" fontId="90" fillId="0" borderId="67" xfId="0" applyFont="1" applyBorder="1"/>
    <xf numFmtId="0" fontId="62" fillId="6" borderId="0" xfId="0" applyFont="1" applyFill="1"/>
    <xf numFmtId="0" fontId="0" fillId="19" borderId="0" xfId="0" applyFill="1"/>
    <xf numFmtId="0" fontId="64" fillId="6" borderId="0" xfId="0" applyFont="1" applyFill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3" fillId="6" borderId="0" xfId="0" applyFont="1" applyFill="1" applyAlignment="1">
      <alignment horizontal="center"/>
    </xf>
    <xf numFmtId="0" fontId="70" fillId="10" borderId="0" xfId="2" applyNumberFormat="1" applyFont="1" applyFill="1" applyBorder="1"/>
    <xf numFmtId="164" fontId="5" fillId="8" borderId="0" xfId="2" applyFont="1" applyFill="1" applyBorder="1"/>
    <xf numFmtId="0" fontId="16" fillId="10" borderId="0" xfId="2" applyNumberFormat="1" applyFont="1" applyFill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74" fillId="6" borderId="46" xfId="2" applyNumberFormat="1" applyFont="1" applyFill="1" applyBorder="1"/>
    <xf numFmtId="164" fontId="74" fillId="6" borderId="11" xfId="2" applyFont="1" applyFill="1" applyBorder="1"/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164" fontId="10" fillId="6" borderId="25" xfId="2" applyFont="1" applyFill="1" applyBorder="1"/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 applyBorder="1"/>
    <xf numFmtId="0" fontId="0" fillId="6" borderId="5" xfId="0" applyFill="1" applyBorder="1"/>
    <xf numFmtId="0" fontId="0" fillId="6" borderId="0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12" fillId="6" borderId="0" xfId="0" applyFont="1" applyFill="1" applyBorder="1"/>
    <xf numFmtId="0" fontId="71" fillId="6" borderId="0" xfId="0" applyFont="1" applyFill="1" applyBorder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 applyBorder="1"/>
    <xf numFmtId="0" fontId="85" fillId="0" borderId="0" xfId="0" applyFont="1" applyBorder="1"/>
    <xf numFmtId="0" fontId="0" fillId="0" borderId="0" xfId="0" applyBorder="1"/>
    <xf numFmtId="0" fontId="99" fillId="0" borderId="0" xfId="0" applyFont="1" applyBorder="1" applyAlignment="1">
      <alignment horizontal="center"/>
    </xf>
    <xf numFmtId="0" fontId="82" fillId="0" borderId="0" xfId="0" applyFont="1" applyBorder="1"/>
    <xf numFmtId="0" fontId="99" fillId="0" borderId="0" xfId="0" applyFont="1" applyBorder="1"/>
    <xf numFmtId="0" fontId="98" fillId="0" borderId="0" xfId="0" applyFont="1" applyBorder="1" applyAlignment="1">
      <alignment horizontal="center"/>
    </xf>
    <xf numFmtId="16" fontId="83" fillId="0" borderId="0" xfId="0" applyNumberFormat="1" applyFont="1" applyBorder="1"/>
    <xf numFmtId="16" fontId="82" fillId="0" borderId="0" xfId="0" applyNumberFormat="1" applyFont="1" applyBorder="1"/>
    <xf numFmtId="0" fontId="96" fillId="0" borderId="0" xfId="0" applyFont="1" applyBorder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0" fontId="49" fillId="10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164" fontId="10" fillId="6" borderId="16" xfId="2" applyFont="1" applyFill="1" applyBorder="1"/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164" fontId="19" fillId="6" borderId="5" xfId="2" applyFont="1" applyFill="1" applyBorder="1"/>
    <xf numFmtId="0" fontId="88" fillId="0" borderId="119" xfId="0" applyFont="1" applyBorder="1" applyAlignment="1">
      <alignment horizontal="center"/>
    </xf>
    <xf numFmtId="164" fontId="40" fillId="2" borderId="11" xfId="2" applyFont="1" applyFill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10" fillId="6" borderId="5" xfId="2" applyNumberFormat="1" applyFont="1" applyFill="1" applyBorder="1"/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0" fontId="40" fillId="6" borderId="16" xfId="0" applyFont="1" applyFill="1" applyBorder="1" applyAlignment="1">
      <alignment horizontal="center"/>
    </xf>
    <xf numFmtId="0" fontId="41" fillId="6" borderId="16" xfId="0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90" fillId="6" borderId="0" xfId="0" applyFont="1" applyFill="1" applyBorder="1"/>
    <xf numFmtId="0" fontId="90" fillId="6" borderId="21" xfId="0" applyFont="1" applyFill="1" applyBorder="1"/>
    <xf numFmtId="0" fontId="90" fillId="0" borderId="0" xfId="0" applyFont="1" applyBorder="1"/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45720</xdr:rowOff>
    </xdr:from>
    <xdr:to>
      <xdr:col>3</xdr:col>
      <xdr:colOff>167640</xdr:colOff>
      <xdr:row>2</xdr:row>
      <xdr:rowOff>55244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572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S30" sqref="S30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2"/>
      <c r="B1" s="152"/>
      <c r="C1" s="152"/>
      <c r="D1" s="152"/>
      <c r="E1" s="152"/>
      <c r="F1" s="38" t="s">
        <v>18</v>
      </c>
      <c r="G1" s="448" t="s">
        <v>86</v>
      </c>
      <c r="H1" s="448"/>
      <c r="I1" s="448"/>
      <c r="J1" s="448"/>
      <c r="K1" s="448"/>
      <c r="L1" s="448"/>
      <c r="M1" s="448"/>
      <c r="N1" s="448"/>
      <c r="O1" s="448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ht="19.8" thickTop="1" thickBot="1">
      <c r="A2" s="152"/>
      <c r="B2" s="152"/>
      <c r="C2" s="152"/>
      <c r="D2" s="152"/>
      <c r="E2" s="152"/>
      <c r="F2" s="39"/>
      <c r="G2" s="53" t="s">
        <v>59</v>
      </c>
      <c r="H2" s="48"/>
      <c r="I2" s="462" t="s">
        <v>1</v>
      </c>
      <c r="J2" s="463"/>
      <c r="K2" s="392" t="s">
        <v>12</v>
      </c>
      <c r="L2" s="392"/>
      <c r="M2" s="460" t="s">
        <v>6</v>
      </c>
      <c r="N2" s="461"/>
      <c r="O2" s="4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ht="18.600000000000001">
      <c r="A3" s="152"/>
      <c r="B3" s="152"/>
      <c r="C3" s="152"/>
      <c r="D3" s="152"/>
      <c r="E3" s="152"/>
      <c r="F3" s="313">
        <v>1</v>
      </c>
      <c r="G3" s="220" t="s">
        <v>25</v>
      </c>
      <c r="H3" s="221"/>
      <c r="I3" s="456">
        <v>2854</v>
      </c>
      <c r="J3" s="383">
        <v>2854</v>
      </c>
      <c r="K3" s="464">
        <v>142.69999999999999</v>
      </c>
      <c r="L3" s="465">
        <v>142.69999999999999</v>
      </c>
      <c r="M3" s="450">
        <v>29</v>
      </c>
      <c r="N3" s="451">
        <v>29</v>
      </c>
      <c r="O3" s="16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27" ht="18.600000000000001">
      <c r="A4" s="152"/>
      <c r="B4" s="152"/>
      <c r="C4" s="152"/>
      <c r="D4" s="152"/>
      <c r="E4" s="152"/>
      <c r="F4" s="313">
        <v>2</v>
      </c>
      <c r="G4" s="222" t="s">
        <v>61</v>
      </c>
      <c r="H4" s="223"/>
      <c r="I4" s="384">
        <v>2782</v>
      </c>
      <c r="J4" s="385">
        <v>2782</v>
      </c>
      <c r="K4" s="430">
        <v>139.1</v>
      </c>
      <c r="L4" s="431">
        <v>139.1</v>
      </c>
      <c r="M4" s="452">
        <v>27</v>
      </c>
      <c r="N4" s="453">
        <v>27</v>
      </c>
      <c r="O4" s="17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</row>
    <row r="5" spans="1:27" ht="18.600000000000001">
      <c r="A5" s="152"/>
      <c r="B5" s="152"/>
      <c r="C5" s="152"/>
      <c r="D5" s="152"/>
      <c r="E5" s="152"/>
      <c r="F5" s="313">
        <v>3</v>
      </c>
      <c r="G5" s="222" t="s">
        <v>29</v>
      </c>
      <c r="H5" s="223"/>
      <c r="I5" s="384">
        <v>2766</v>
      </c>
      <c r="J5" s="385">
        <v>2766</v>
      </c>
      <c r="K5" s="430">
        <v>138.30000000000001</v>
      </c>
      <c r="L5" s="431">
        <v>138.30000000000001</v>
      </c>
      <c r="M5" s="452">
        <v>23</v>
      </c>
      <c r="N5" s="453">
        <v>23</v>
      </c>
      <c r="O5" s="17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27" ht="18.600000000000001">
      <c r="A6" s="152"/>
      <c r="B6" s="152"/>
      <c r="C6" s="152"/>
      <c r="D6" s="152"/>
      <c r="E6" s="152"/>
      <c r="F6" s="313">
        <v>4</v>
      </c>
      <c r="G6" s="222" t="s">
        <v>28</v>
      </c>
      <c r="H6" s="223"/>
      <c r="I6" s="384">
        <v>2714</v>
      </c>
      <c r="J6" s="385">
        <v>2714</v>
      </c>
      <c r="K6" s="430">
        <v>135.69999999999999</v>
      </c>
      <c r="L6" s="431">
        <v>135.69999999999999</v>
      </c>
      <c r="M6" s="452">
        <v>22</v>
      </c>
      <c r="N6" s="453">
        <v>22</v>
      </c>
      <c r="O6" s="17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</row>
    <row r="7" spans="1:27" ht="18.600000000000001">
      <c r="A7" s="152"/>
      <c r="B7" s="152"/>
      <c r="C7" s="152"/>
      <c r="D7" s="152"/>
      <c r="E7" s="152"/>
      <c r="F7" s="313">
        <v>5</v>
      </c>
      <c r="G7" s="222" t="s">
        <v>27</v>
      </c>
      <c r="H7" s="223"/>
      <c r="I7" s="424">
        <v>2690</v>
      </c>
      <c r="J7" s="425">
        <v>2690</v>
      </c>
      <c r="K7" s="430">
        <v>134.5</v>
      </c>
      <c r="L7" s="431">
        <v>134.5</v>
      </c>
      <c r="M7" s="452">
        <v>21</v>
      </c>
      <c r="N7" s="453">
        <v>21</v>
      </c>
      <c r="O7" s="17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</row>
    <row r="8" spans="1:27" ht="18.600000000000001">
      <c r="A8" s="152"/>
      <c r="B8" s="152"/>
      <c r="C8" s="152"/>
      <c r="D8" s="152"/>
      <c r="E8" s="152"/>
      <c r="F8" s="313">
        <v>6</v>
      </c>
      <c r="G8" s="224" t="s">
        <v>56</v>
      </c>
      <c r="H8" s="225"/>
      <c r="I8" s="384">
        <v>2709</v>
      </c>
      <c r="J8" s="385">
        <v>2709</v>
      </c>
      <c r="K8" s="430">
        <v>135.44999999999999</v>
      </c>
      <c r="L8" s="431">
        <v>135.44999999999999</v>
      </c>
      <c r="M8" s="452">
        <v>17</v>
      </c>
      <c r="N8" s="453">
        <v>17</v>
      </c>
      <c r="O8" s="17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</row>
    <row r="9" spans="1:27" ht="18.600000000000001">
      <c r="A9" s="152"/>
      <c r="B9" s="152"/>
      <c r="C9" s="152"/>
      <c r="D9" s="152"/>
      <c r="E9" s="152"/>
      <c r="F9" s="313">
        <v>7</v>
      </c>
      <c r="G9" s="222" t="s">
        <v>26</v>
      </c>
      <c r="H9" s="223"/>
      <c r="I9" s="384">
        <v>2719</v>
      </c>
      <c r="J9" s="385">
        <v>2719</v>
      </c>
      <c r="K9" s="430">
        <v>135.94999999999999</v>
      </c>
      <c r="L9" s="431">
        <v>135.94999999999999</v>
      </c>
      <c r="M9" s="452">
        <v>16</v>
      </c>
      <c r="N9" s="453">
        <v>16</v>
      </c>
      <c r="O9" s="17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</row>
    <row r="10" spans="1:27" ht="18.600000000000001">
      <c r="A10" s="152"/>
      <c r="B10" s="152"/>
      <c r="C10" s="152"/>
      <c r="D10" s="152"/>
      <c r="E10" s="152"/>
      <c r="F10" s="313">
        <v>8</v>
      </c>
      <c r="G10" s="222" t="s">
        <v>57</v>
      </c>
      <c r="H10" s="223"/>
      <c r="I10" s="386">
        <v>2759</v>
      </c>
      <c r="J10" s="457">
        <v>2759</v>
      </c>
      <c r="K10" s="434">
        <v>137.94999999999999</v>
      </c>
      <c r="L10" s="435">
        <v>137.94999999999999</v>
      </c>
      <c r="M10" s="436">
        <v>16</v>
      </c>
      <c r="N10" s="437">
        <v>16</v>
      </c>
      <c r="O10" s="17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</row>
    <row r="11" spans="1:27" ht="18.600000000000001">
      <c r="A11" s="152"/>
      <c r="B11" s="152"/>
      <c r="C11" s="152"/>
      <c r="D11" s="152"/>
      <c r="E11" s="152"/>
      <c r="F11" s="313">
        <v>9</v>
      </c>
      <c r="G11" s="341" t="s">
        <v>30</v>
      </c>
      <c r="H11" s="342"/>
      <c r="I11" s="442">
        <v>0</v>
      </c>
      <c r="J11" s="443">
        <v>0</v>
      </c>
      <c r="K11" s="444">
        <v>0</v>
      </c>
      <c r="L11" s="445">
        <v>0</v>
      </c>
      <c r="M11" s="446">
        <v>0</v>
      </c>
      <c r="N11" s="447">
        <v>0</v>
      </c>
      <c r="O11" s="17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</row>
    <row r="12" spans="1:27" ht="19.2" thickBot="1">
      <c r="A12" s="152"/>
      <c r="B12" s="152"/>
      <c r="C12" s="152"/>
      <c r="D12" s="152"/>
      <c r="E12" s="152"/>
      <c r="F12" s="313">
        <v>10</v>
      </c>
      <c r="G12" s="226" t="s">
        <v>87</v>
      </c>
      <c r="H12" s="227"/>
      <c r="I12" s="458">
        <v>0</v>
      </c>
      <c r="J12" s="459">
        <v>0</v>
      </c>
      <c r="K12" s="454">
        <v>0</v>
      </c>
      <c r="L12" s="455">
        <v>0</v>
      </c>
      <c r="M12" s="438">
        <v>0</v>
      </c>
      <c r="N12" s="439">
        <v>0</v>
      </c>
      <c r="O12" s="17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</row>
    <row r="13" spans="1:27" ht="19.2" thickBot="1">
      <c r="A13" s="152"/>
      <c r="B13" s="152"/>
      <c r="C13" s="152"/>
      <c r="D13" s="152"/>
      <c r="E13" s="152"/>
      <c r="F13" s="315"/>
      <c r="G13" s="449"/>
      <c r="H13" s="449"/>
      <c r="I13" s="40"/>
      <c r="J13" s="6"/>
      <c r="K13" s="440"/>
      <c r="L13" s="440"/>
      <c r="M13" s="441"/>
      <c r="N13" s="441"/>
      <c r="O13" s="1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</row>
    <row r="14" spans="1:27" ht="19.8" thickTop="1" thickBot="1">
      <c r="A14" s="152"/>
      <c r="B14" s="152"/>
      <c r="C14" s="152"/>
      <c r="D14" s="152"/>
      <c r="E14" s="152"/>
      <c r="F14" s="43"/>
      <c r="G14" s="324" t="s">
        <v>0</v>
      </c>
      <c r="H14" s="47"/>
      <c r="I14" s="426" t="s">
        <v>1</v>
      </c>
      <c r="J14" s="427"/>
      <c r="K14" s="392" t="s">
        <v>12</v>
      </c>
      <c r="L14" s="392"/>
      <c r="M14" s="418" t="s">
        <v>6</v>
      </c>
      <c r="N14" s="419"/>
      <c r="O14" s="4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</row>
    <row r="15" spans="1:27" ht="18.600000000000001">
      <c r="A15" s="152"/>
      <c r="B15" s="152"/>
      <c r="C15" s="152"/>
      <c r="D15" s="152"/>
      <c r="E15" s="152"/>
      <c r="F15" s="313">
        <v>1</v>
      </c>
      <c r="G15" s="228" t="s">
        <v>68</v>
      </c>
      <c r="H15" s="229"/>
      <c r="I15" s="422">
        <v>2611</v>
      </c>
      <c r="J15" s="423">
        <v>2611</v>
      </c>
      <c r="K15" s="401">
        <v>130.55000000000001</v>
      </c>
      <c r="L15" s="402">
        <v>130.55000000000001</v>
      </c>
      <c r="M15" s="395">
        <v>27</v>
      </c>
      <c r="N15" s="396">
        <v>27</v>
      </c>
      <c r="O15" s="1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</row>
    <row r="16" spans="1:27" ht="18.600000000000001">
      <c r="A16" s="152"/>
      <c r="B16" s="152"/>
      <c r="C16" s="152"/>
      <c r="D16" s="152"/>
      <c r="E16" s="152"/>
      <c r="F16" s="313">
        <v>2</v>
      </c>
      <c r="G16" s="222" t="s">
        <v>42</v>
      </c>
      <c r="H16" s="223"/>
      <c r="I16" s="384">
        <v>2615</v>
      </c>
      <c r="J16" s="385">
        <v>2615</v>
      </c>
      <c r="K16" s="403">
        <v>130.75</v>
      </c>
      <c r="L16" s="404">
        <v>130.75</v>
      </c>
      <c r="M16" s="397">
        <v>26</v>
      </c>
      <c r="N16" s="398">
        <v>26</v>
      </c>
      <c r="O16" s="1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</row>
    <row r="17" spans="1:27" ht="18.600000000000001">
      <c r="A17" s="152"/>
      <c r="B17" s="152"/>
      <c r="C17" s="152"/>
      <c r="D17" s="152"/>
      <c r="E17" s="152"/>
      <c r="F17" s="313">
        <v>3</v>
      </c>
      <c r="G17" s="222" t="s">
        <v>31</v>
      </c>
      <c r="H17" s="223"/>
      <c r="I17" s="384">
        <v>2449</v>
      </c>
      <c r="J17" s="385">
        <v>2449</v>
      </c>
      <c r="K17" s="403">
        <v>122.45</v>
      </c>
      <c r="L17" s="404">
        <v>122.45</v>
      </c>
      <c r="M17" s="399">
        <v>25</v>
      </c>
      <c r="N17" s="400">
        <v>25</v>
      </c>
      <c r="O17" s="1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</row>
    <row r="18" spans="1:27" ht="18.600000000000001">
      <c r="A18" s="152"/>
      <c r="B18" s="152"/>
      <c r="C18" s="152"/>
      <c r="D18" s="152"/>
      <c r="E18" s="152"/>
      <c r="F18" s="313">
        <v>4</v>
      </c>
      <c r="G18" s="222" t="s">
        <v>32</v>
      </c>
      <c r="H18" s="223"/>
      <c r="I18" s="384">
        <v>2480</v>
      </c>
      <c r="J18" s="385">
        <v>2480</v>
      </c>
      <c r="K18" s="403">
        <v>124</v>
      </c>
      <c r="L18" s="404">
        <v>124</v>
      </c>
      <c r="M18" s="399">
        <v>25</v>
      </c>
      <c r="N18" s="400">
        <v>25</v>
      </c>
      <c r="O18" s="1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</row>
    <row r="19" spans="1:27" ht="18.600000000000001">
      <c r="A19" s="152"/>
      <c r="B19" s="152"/>
      <c r="C19" s="152"/>
      <c r="D19" s="152"/>
      <c r="E19" s="152"/>
      <c r="F19" s="313">
        <v>5</v>
      </c>
      <c r="G19" s="222" t="s">
        <v>13</v>
      </c>
      <c r="H19" s="223"/>
      <c r="I19" s="424">
        <v>2541</v>
      </c>
      <c r="J19" s="425">
        <v>2541</v>
      </c>
      <c r="K19" s="403">
        <v>127.05</v>
      </c>
      <c r="L19" s="404">
        <v>127.05</v>
      </c>
      <c r="M19" s="399">
        <v>24</v>
      </c>
      <c r="N19" s="400">
        <v>24</v>
      </c>
      <c r="O19" s="1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</row>
    <row r="20" spans="1:27" ht="18.600000000000001">
      <c r="A20" s="152"/>
      <c r="B20" s="152"/>
      <c r="C20" s="152"/>
      <c r="D20" s="152"/>
      <c r="E20" s="152"/>
      <c r="F20" s="313">
        <v>6</v>
      </c>
      <c r="G20" s="222" t="s">
        <v>5</v>
      </c>
      <c r="H20" s="223"/>
      <c r="I20" s="424">
        <v>2401</v>
      </c>
      <c r="J20" s="425">
        <v>2401</v>
      </c>
      <c r="K20" s="403">
        <v>120.05</v>
      </c>
      <c r="L20" s="404">
        <v>120.05</v>
      </c>
      <c r="M20" s="399">
        <v>23</v>
      </c>
      <c r="N20" s="400">
        <v>23</v>
      </c>
      <c r="O20" s="1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</row>
    <row r="21" spans="1:27" ht="18.600000000000001">
      <c r="A21" s="152"/>
      <c r="B21" s="152"/>
      <c r="C21" s="152"/>
      <c r="D21" s="152"/>
      <c r="E21" s="152"/>
      <c r="F21" s="313">
        <v>7</v>
      </c>
      <c r="G21" s="222" t="s">
        <v>24</v>
      </c>
      <c r="H21" s="223"/>
      <c r="I21" s="384">
        <v>2660</v>
      </c>
      <c r="J21" s="385">
        <v>2660</v>
      </c>
      <c r="K21" s="403">
        <v>133</v>
      </c>
      <c r="L21" s="404">
        <v>133</v>
      </c>
      <c r="M21" s="399">
        <v>22</v>
      </c>
      <c r="N21" s="400">
        <v>22</v>
      </c>
      <c r="O21" s="1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</row>
    <row r="22" spans="1:27" ht="18.600000000000001">
      <c r="A22" s="152"/>
      <c r="B22" s="152"/>
      <c r="C22" s="152"/>
      <c r="D22" s="152"/>
      <c r="E22" s="152"/>
      <c r="F22" s="313">
        <v>8</v>
      </c>
      <c r="G22" s="222" t="s">
        <v>33</v>
      </c>
      <c r="H22" s="223"/>
      <c r="I22" s="386">
        <v>2566</v>
      </c>
      <c r="J22" s="415">
        <v>2566</v>
      </c>
      <c r="K22" s="428">
        <v>128.30000000000001</v>
      </c>
      <c r="L22" s="429">
        <v>128.30000000000001</v>
      </c>
      <c r="M22" s="432">
        <v>17</v>
      </c>
      <c r="N22" s="433">
        <v>17</v>
      </c>
      <c r="O22" s="1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</row>
    <row r="23" spans="1:27" ht="18.600000000000001">
      <c r="A23" s="152"/>
      <c r="B23" s="152"/>
      <c r="C23" s="152"/>
      <c r="D23" s="152"/>
      <c r="E23" s="152"/>
      <c r="F23" s="313">
        <v>9</v>
      </c>
      <c r="G23" s="230" t="s">
        <v>3</v>
      </c>
      <c r="H23" s="231"/>
      <c r="I23" s="416">
        <v>2245</v>
      </c>
      <c r="J23" s="417">
        <v>2245</v>
      </c>
      <c r="K23" s="420">
        <v>112.25</v>
      </c>
      <c r="L23" s="421">
        <v>112.25</v>
      </c>
      <c r="M23" s="388">
        <v>14</v>
      </c>
      <c r="N23" s="389">
        <v>14</v>
      </c>
      <c r="O23" s="1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</row>
    <row r="24" spans="1:27" ht="19.2" thickBot="1">
      <c r="A24" s="152"/>
      <c r="B24" s="152"/>
      <c r="C24" s="152"/>
      <c r="D24" s="152"/>
      <c r="E24" s="152"/>
      <c r="F24" s="313">
        <v>10</v>
      </c>
      <c r="G24" s="232" t="s">
        <v>43</v>
      </c>
      <c r="H24" s="233"/>
      <c r="I24" s="405">
        <v>2246</v>
      </c>
      <c r="J24" s="406">
        <v>2246</v>
      </c>
      <c r="K24" s="407">
        <v>112.3</v>
      </c>
      <c r="L24" s="408">
        <v>112.3</v>
      </c>
      <c r="M24" s="409">
        <v>9</v>
      </c>
      <c r="N24" s="410">
        <v>9</v>
      </c>
      <c r="O24" s="1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</row>
    <row r="25" spans="1:27" ht="19.2" thickBot="1">
      <c r="A25" s="152"/>
      <c r="B25" s="152"/>
      <c r="C25" s="152"/>
      <c r="D25" s="152"/>
      <c r="E25" s="152"/>
      <c r="F25" s="313"/>
      <c r="G25" s="5"/>
      <c r="H25" s="5"/>
      <c r="I25" s="4"/>
      <c r="J25" s="6"/>
      <c r="K25" s="11"/>
      <c r="L25" s="6"/>
      <c r="M25" s="43"/>
      <c r="N25" s="4"/>
      <c r="O25" s="1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</row>
    <row r="26" spans="1:27" ht="19.8" thickTop="1" thickBot="1">
      <c r="A26" s="152"/>
      <c r="B26" s="152"/>
      <c r="C26" s="152"/>
      <c r="D26" s="152"/>
      <c r="E26" s="152"/>
      <c r="F26" s="316"/>
      <c r="G26" s="325" t="s">
        <v>7</v>
      </c>
      <c r="H26" s="83"/>
      <c r="I26" s="390" t="s">
        <v>1</v>
      </c>
      <c r="J26" s="391"/>
      <c r="K26" s="392" t="s">
        <v>12</v>
      </c>
      <c r="L26" s="392"/>
      <c r="M26" s="393" t="s">
        <v>6</v>
      </c>
      <c r="N26" s="394"/>
      <c r="O26" s="1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</row>
    <row r="27" spans="1:27" ht="18.600000000000001">
      <c r="A27" s="152"/>
      <c r="B27" s="152"/>
      <c r="C27" s="152"/>
      <c r="D27" s="152"/>
      <c r="E27" s="152"/>
      <c r="F27" s="313">
        <v>1</v>
      </c>
      <c r="G27" s="228" t="s">
        <v>38</v>
      </c>
      <c r="H27" s="234"/>
      <c r="I27" s="382">
        <v>2233</v>
      </c>
      <c r="J27" s="383">
        <v>2233</v>
      </c>
      <c r="K27" s="401">
        <v>111.65</v>
      </c>
      <c r="L27" s="402">
        <v>111.65</v>
      </c>
      <c r="M27" s="395">
        <v>24</v>
      </c>
      <c r="N27" s="396">
        <v>24</v>
      </c>
      <c r="O27" s="1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</row>
    <row r="28" spans="1:27" ht="18.600000000000001">
      <c r="A28" s="152"/>
      <c r="B28" s="152"/>
      <c r="C28" s="152"/>
      <c r="D28" s="152"/>
      <c r="E28" s="152"/>
      <c r="F28" s="313">
        <v>2</v>
      </c>
      <c r="G28" s="222" t="s">
        <v>69</v>
      </c>
      <c r="H28" s="223"/>
      <c r="I28" s="384">
        <v>2114</v>
      </c>
      <c r="J28" s="385">
        <v>2114</v>
      </c>
      <c r="K28" s="403">
        <v>105.7</v>
      </c>
      <c r="L28" s="404">
        <v>105.7</v>
      </c>
      <c r="M28" s="399">
        <v>24</v>
      </c>
      <c r="N28" s="400">
        <v>24</v>
      </c>
      <c r="O28" s="1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</row>
    <row r="29" spans="1:27" ht="18.600000000000001">
      <c r="A29" s="152"/>
      <c r="B29" s="152"/>
      <c r="C29" s="152"/>
      <c r="D29" s="152"/>
      <c r="E29" s="152"/>
      <c r="F29" s="313">
        <v>3</v>
      </c>
      <c r="G29" s="222" t="s">
        <v>62</v>
      </c>
      <c r="H29" s="223"/>
      <c r="I29" s="384">
        <v>2244</v>
      </c>
      <c r="J29" s="385">
        <v>2244</v>
      </c>
      <c r="K29" s="403">
        <v>112.2</v>
      </c>
      <c r="L29" s="404">
        <v>112.2</v>
      </c>
      <c r="M29" s="399">
        <v>22</v>
      </c>
      <c r="N29" s="400">
        <v>22</v>
      </c>
      <c r="O29" s="1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</row>
    <row r="30" spans="1:27" ht="18.600000000000001">
      <c r="A30" s="152"/>
      <c r="B30" s="152"/>
      <c r="C30" s="152"/>
      <c r="D30" s="152"/>
      <c r="E30" s="152"/>
      <c r="F30" s="313">
        <v>4</v>
      </c>
      <c r="G30" s="222" t="s">
        <v>36</v>
      </c>
      <c r="H30" s="223"/>
      <c r="I30" s="384">
        <v>2081</v>
      </c>
      <c r="J30" s="385">
        <v>2081</v>
      </c>
      <c r="K30" s="403">
        <v>104.05</v>
      </c>
      <c r="L30" s="404">
        <v>104.05</v>
      </c>
      <c r="M30" s="399">
        <v>19</v>
      </c>
      <c r="N30" s="400">
        <v>19</v>
      </c>
      <c r="O30" s="1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</row>
    <row r="31" spans="1:27" ht="18.600000000000001">
      <c r="A31" s="152"/>
      <c r="B31" s="152"/>
      <c r="C31" s="152"/>
      <c r="D31" s="152"/>
      <c r="E31" s="152"/>
      <c r="F31" s="313">
        <v>5</v>
      </c>
      <c r="G31" s="222" t="s">
        <v>41</v>
      </c>
      <c r="H31" s="223"/>
      <c r="I31" s="384">
        <v>2062</v>
      </c>
      <c r="J31" s="385">
        <v>2062</v>
      </c>
      <c r="K31" s="378">
        <v>103.1</v>
      </c>
      <c r="L31" s="379">
        <v>103.1</v>
      </c>
      <c r="M31" s="399">
        <v>19</v>
      </c>
      <c r="N31" s="400">
        <v>19</v>
      </c>
      <c r="O31" s="1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</row>
    <row r="32" spans="1:27" ht="18.600000000000001">
      <c r="A32" s="152"/>
      <c r="B32" s="152"/>
      <c r="C32" s="152"/>
      <c r="D32" s="152"/>
      <c r="E32" s="152"/>
      <c r="F32" s="313">
        <v>6</v>
      </c>
      <c r="G32" s="222" t="s">
        <v>88</v>
      </c>
      <c r="H32" s="223"/>
      <c r="I32" s="384">
        <v>1989</v>
      </c>
      <c r="J32" s="385">
        <v>1989</v>
      </c>
      <c r="K32" s="378">
        <v>99.45</v>
      </c>
      <c r="L32" s="379">
        <v>99.45</v>
      </c>
      <c r="M32" s="399">
        <v>17</v>
      </c>
      <c r="N32" s="400">
        <v>17</v>
      </c>
      <c r="O32" s="1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</row>
    <row r="33" spans="1:27" ht="18.600000000000001">
      <c r="A33" s="152"/>
      <c r="B33" s="152"/>
      <c r="C33" s="152"/>
      <c r="D33" s="152"/>
      <c r="E33" s="152"/>
      <c r="F33" s="313">
        <v>7</v>
      </c>
      <c r="G33" s="235" t="s">
        <v>37</v>
      </c>
      <c r="H33" s="236"/>
      <c r="I33" s="386">
        <v>1814</v>
      </c>
      <c r="J33" s="387">
        <v>1814</v>
      </c>
      <c r="K33" s="380">
        <v>90.7</v>
      </c>
      <c r="L33" s="381">
        <v>90.7</v>
      </c>
      <c r="M33" s="411">
        <v>14</v>
      </c>
      <c r="N33" s="412">
        <v>14</v>
      </c>
      <c r="O33" s="1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</row>
    <row r="34" spans="1:27" ht="18.600000000000001">
      <c r="A34" s="152"/>
      <c r="B34" s="152"/>
      <c r="C34" s="152"/>
      <c r="D34" s="152"/>
      <c r="E34" s="152"/>
      <c r="F34" s="313">
        <v>8</v>
      </c>
      <c r="G34" s="222" t="s">
        <v>60</v>
      </c>
      <c r="H34" s="223"/>
      <c r="I34" s="375">
        <v>0</v>
      </c>
      <c r="J34" s="376">
        <v>0</v>
      </c>
      <c r="K34" s="374">
        <v>0</v>
      </c>
      <c r="L34" s="374">
        <v>0</v>
      </c>
      <c r="M34" s="413">
        <v>0</v>
      </c>
      <c r="N34" s="414">
        <v>0</v>
      </c>
      <c r="O34" s="1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</row>
    <row r="35" spans="1:27" ht="18.600000000000001">
      <c r="A35" s="152"/>
      <c r="B35" s="152"/>
      <c r="C35" s="152"/>
      <c r="D35" s="152"/>
      <c r="E35" s="152"/>
      <c r="F35" s="313">
        <v>9</v>
      </c>
      <c r="G35" s="652" t="s">
        <v>34</v>
      </c>
      <c r="H35" s="653"/>
      <c r="I35" s="654">
        <v>0</v>
      </c>
      <c r="J35" s="655">
        <v>0</v>
      </c>
      <c r="K35" s="656">
        <v>0</v>
      </c>
      <c r="L35" s="657">
        <v>0</v>
      </c>
      <c r="M35" s="658">
        <v>0</v>
      </c>
      <c r="N35" s="659">
        <v>0</v>
      </c>
      <c r="O35" s="1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</row>
    <row r="36" spans="1:27" ht="19.2" thickBot="1">
      <c r="A36" s="152"/>
      <c r="B36" s="152"/>
      <c r="C36" s="152"/>
      <c r="D36" s="152"/>
      <c r="E36" s="152"/>
      <c r="F36" s="313">
        <v>10</v>
      </c>
      <c r="G36" s="226" t="s">
        <v>71</v>
      </c>
      <c r="H36" s="660"/>
      <c r="I36" s="661">
        <v>0</v>
      </c>
      <c r="J36" s="662">
        <v>0</v>
      </c>
      <c r="K36" s="663">
        <v>0</v>
      </c>
      <c r="L36" s="664">
        <v>0</v>
      </c>
      <c r="M36" s="650">
        <v>0</v>
      </c>
      <c r="N36" s="651">
        <v>0</v>
      </c>
      <c r="O36" s="1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</row>
    <row r="37" spans="1:27" ht="18.600000000000001">
      <c r="A37" s="152"/>
      <c r="B37" s="152"/>
      <c r="C37" s="152"/>
      <c r="D37" s="152"/>
      <c r="E37" s="152"/>
      <c r="F37" s="11"/>
      <c r="G37" s="645"/>
      <c r="H37" s="646"/>
      <c r="I37" s="647"/>
      <c r="J37" s="647"/>
      <c r="K37" s="648"/>
      <c r="L37" s="648"/>
      <c r="M37" s="649"/>
      <c r="N37" s="649"/>
      <c r="O37" s="1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</row>
    <row r="38" spans="1:27" ht="18.600000000000001">
      <c r="A38" s="152"/>
      <c r="B38" s="152"/>
      <c r="C38" s="152"/>
      <c r="D38" s="152"/>
      <c r="E38" s="152"/>
      <c r="F38" s="158"/>
      <c r="G38" s="86"/>
      <c r="H38" s="75"/>
      <c r="I38" s="368"/>
      <c r="J38" s="368"/>
      <c r="K38" s="370"/>
      <c r="L38" s="370"/>
      <c r="M38" s="369"/>
      <c r="N38" s="369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</row>
    <row r="39" spans="1:27" ht="18.600000000000001">
      <c r="A39" s="152"/>
      <c r="B39" s="152"/>
      <c r="C39" s="152"/>
      <c r="D39" s="152"/>
      <c r="E39" s="152"/>
      <c r="F39" s="158"/>
      <c r="G39" s="86"/>
      <c r="H39" s="75"/>
      <c r="I39" s="367"/>
      <c r="J39" s="367"/>
      <c r="K39" s="370"/>
      <c r="L39" s="370"/>
      <c r="M39" s="369"/>
      <c r="N39" s="369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</row>
    <row r="40" spans="1:27" ht="18.600000000000001">
      <c r="A40" s="152"/>
      <c r="B40" s="152"/>
      <c r="C40" s="152"/>
      <c r="D40" s="152"/>
      <c r="E40" s="152"/>
      <c r="F40" s="158"/>
      <c r="G40" s="86"/>
      <c r="H40" s="75"/>
      <c r="I40" s="367"/>
      <c r="J40" s="367"/>
      <c r="K40" s="370"/>
      <c r="L40" s="370"/>
      <c r="M40" s="369"/>
      <c r="N40" s="369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</row>
    <row r="41" spans="1:27" ht="18.600000000000001">
      <c r="A41" s="152"/>
      <c r="B41" s="152"/>
      <c r="C41" s="152"/>
      <c r="D41" s="152"/>
      <c r="E41" s="152"/>
      <c r="F41" s="158"/>
      <c r="G41" s="86"/>
      <c r="H41" s="75"/>
      <c r="I41" s="367"/>
      <c r="J41" s="367"/>
      <c r="K41" s="372"/>
      <c r="L41" s="372"/>
      <c r="M41" s="369"/>
      <c r="N41" s="369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</row>
    <row r="42" spans="1:27" ht="18.600000000000001">
      <c r="A42" s="152"/>
      <c r="B42" s="152"/>
      <c r="C42" s="152"/>
      <c r="D42" s="152"/>
      <c r="E42" s="152"/>
      <c r="F42" s="158"/>
      <c r="G42" s="86"/>
      <c r="H42" s="75"/>
      <c r="I42" s="367"/>
      <c r="J42" s="367"/>
      <c r="K42" s="372"/>
      <c r="L42" s="372"/>
      <c r="M42" s="369"/>
      <c r="N42" s="369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</row>
    <row r="43" spans="1:27" ht="18.600000000000001">
      <c r="A43" s="152"/>
      <c r="B43" s="152"/>
      <c r="C43" s="152"/>
      <c r="D43" s="152"/>
      <c r="E43" s="152"/>
      <c r="F43" s="158"/>
      <c r="G43" s="86"/>
      <c r="H43" s="75"/>
      <c r="I43" s="367"/>
      <c r="J43" s="367"/>
      <c r="K43" s="372"/>
      <c r="L43" s="372"/>
      <c r="M43" s="369"/>
      <c r="N43" s="369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</row>
    <row r="44" spans="1:27" ht="18.600000000000001">
      <c r="A44" s="152"/>
      <c r="B44" s="152"/>
      <c r="C44" s="152"/>
      <c r="D44" s="152"/>
      <c r="E44" s="152"/>
      <c r="F44" s="158"/>
      <c r="G44" s="86"/>
      <c r="H44" s="75"/>
      <c r="I44" s="368"/>
      <c r="J44" s="368"/>
      <c r="K44" s="372"/>
      <c r="L44" s="372"/>
      <c r="M44" s="369"/>
      <c r="N44" s="369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</row>
    <row r="45" spans="1:27" ht="18.600000000000001">
      <c r="A45" s="152"/>
      <c r="B45" s="152"/>
      <c r="C45" s="152"/>
      <c r="D45" s="152"/>
      <c r="E45" s="152"/>
      <c r="F45" s="158"/>
      <c r="G45" s="86"/>
      <c r="H45" s="75"/>
      <c r="I45" s="367"/>
      <c r="J45" s="367"/>
      <c r="K45" s="372"/>
      <c r="L45" s="372"/>
      <c r="M45" s="369"/>
      <c r="N45" s="369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</row>
    <row r="46" spans="1:27" ht="18.600000000000001">
      <c r="A46" s="152"/>
      <c r="B46" s="152"/>
      <c r="C46" s="152"/>
      <c r="D46" s="152"/>
      <c r="E46" s="152"/>
      <c r="F46" s="158"/>
      <c r="G46" s="86"/>
      <c r="H46" s="75"/>
      <c r="I46" s="367"/>
      <c r="J46" s="367"/>
      <c r="K46" s="373"/>
      <c r="L46" s="373"/>
      <c r="M46" s="369"/>
      <c r="N46" s="369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</row>
    <row r="47" spans="1:27" ht="18.600000000000001">
      <c r="A47" s="152"/>
      <c r="B47" s="152"/>
      <c r="C47" s="152"/>
      <c r="D47" s="152"/>
      <c r="E47" s="152"/>
      <c r="F47" s="158"/>
      <c r="G47" s="86"/>
      <c r="H47" s="75"/>
      <c r="I47" s="367"/>
      <c r="J47" s="367"/>
      <c r="K47" s="373"/>
      <c r="L47" s="373"/>
      <c r="M47" s="369"/>
      <c r="N47" s="369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</row>
    <row r="48" spans="1:27" ht="18.600000000000001">
      <c r="A48" s="152"/>
      <c r="B48" s="152"/>
      <c r="C48" s="152"/>
      <c r="D48" s="152"/>
      <c r="E48" s="152"/>
      <c r="F48" s="74"/>
      <c r="G48" s="86"/>
      <c r="H48" s="75"/>
      <c r="I48" s="368"/>
      <c r="J48" s="368"/>
      <c r="K48" s="373"/>
      <c r="L48" s="373"/>
      <c r="M48" s="369"/>
      <c r="N48" s="369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</row>
    <row r="49" spans="1:27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60"/>
      <c r="L49" s="121"/>
      <c r="M49" s="161"/>
      <c r="N49" s="74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</row>
    <row r="50" spans="1:2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51" spans="1:2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</row>
    <row r="52" spans="1:2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</row>
    <row r="53" spans="1:2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</row>
    <row r="54" spans="1:2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</row>
    <row r="55" spans="1:2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</row>
    <row r="56" spans="1:2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</row>
    <row r="57" spans="1:2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</row>
    <row r="58" spans="1:2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</row>
    <row r="59" spans="1:2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</row>
    <row r="60" spans="1:2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</row>
    <row r="61" spans="1:2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</row>
    <row r="62" spans="1:2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</row>
    <row r="63" spans="1:2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</row>
    <row r="64" spans="1:2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</row>
    <row r="65" spans="1:2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</row>
    <row r="66" spans="1:2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</row>
    <row r="67" spans="1:2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</row>
    <row r="68" spans="1:2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</row>
    <row r="69" spans="1:2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</row>
    <row r="70" spans="1:2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</row>
    <row r="71" spans="1:27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</row>
    <row r="72" spans="1:27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</row>
  </sheetData>
  <mergeCells count="139">
    <mergeCell ref="I2:J2"/>
    <mergeCell ref="K2:L2"/>
    <mergeCell ref="K3:L3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16:L16"/>
    <mergeCell ref="K17:L17"/>
    <mergeCell ref="K18:L18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9" sqref="C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466" t="s">
        <v>8</v>
      </c>
      <c r="I1" s="467"/>
      <c r="J1" s="467"/>
      <c r="K1" s="37"/>
      <c r="L1" s="37"/>
      <c r="M1" s="35"/>
      <c r="N1" s="468" t="s">
        <v>9</v>
      </c>
      <c r="O1" s="467"/>
      <c r="P1" s="467"/>
      <c r="Q1" s="37"/>
      <c r="R1" s="37"/>
      <c r="S1" s="35"/>
      <c r="T1" s="466" t="s">
        <v>10</v>
      </c>
      <c r="U1" s="467"/>
      <c r="V1" s="467"/>
      <c r="W1" s="37"/>
      <c r="X1" s="37"/>
      <c r="Y1" s="35"/>
      <c r="Z1" s="466" t="s">
        <v>63</v>
      </c>
      <c r="AA1" s="467"/>
      <c r="AB1" s="467"/>
      <c r="AC1" s="37"/>
      <c r="AD1" s="37"/>
      <c r="AE1" s="1"/>
      <c r="AF1" s="1"/>
      <c r="AG1" s="163"/>
      <c r="AH1" s="163"/>
      <c r="AI1" s="163"/>
      <c r="AJ1" s="163"/>
      <c r="AK1" s="163"/>
      <c r="AL1" s="163"/>
    </row>
    <row r="2" spans="1:38" ht="21.6" thickBot="1">
      <c r="A2" s="1"/>
      <c r="B2" s="2"/>
      <c r="C2" s="50"/>
      <c r="D2" s="239" t="s">
        <v>11</v>
      </c>
      <c r="E2" s="49"/>
      <c r="F2" s="318" t="s">
        <v>16</v>
      </c>
      <c r="G2" s="51"/>
      <c r="H2" s="172">
        <v>1</v>
      </c>
      <c r="I2" s="173">
        <v>2</v>
      </c>
      <c r="J2" s="173">
        <v>3</v>
      </c>
      <c r="K2" s="173">
        <v>4</v>
      </c>
      <c r="L2" s="174">
        <v>5</v>
      </c>
      <c r="M2" s="49"/>
      <c r="N2" s="172">
        <v>6</v>
      </c>
      <c r="O2" s="173">
        <v>7</v>
      </c>
      <c r="P2" s="173">
        <v>8</v>
      </c>
      <c r="Q2" s="173">
        <v>9</v>
      </c>
      <c r="R2" s="174">
        <v>10</v>
      </c>
      <c r="S2" s="49"/>
      <c r="T2" s="172">
        <v>11</v>
      </c>
      <c r="U2" s="173">
        <v>12</v>
      </c>
      <c r="V2" s="173">
        <v>13</v>
      </c>
      <c r="W2" s="173">
        <v>14</v>
      </c>
      <c r="X2" s="174">
        <v>15</v>
      </c>
      <c r="Y2" s="49"/>
      <c r="Z2" s="172">
        <v>16</v>
      </c>
      <c r="AA2" s="173">
        <v>17</v>
      </c>
      <c r="AB2" s="173">
        <v>18</v>
      </c>
      <c r="AC2" s="173">
        <v>19</v>
      </c>
      <c r="AD2" s="174">
        <v>20</v>
      </c>
      <c r="AE2" s="1"/>
      <c r="AF2" s="1"/>
      <c r="AG2" s="163"/>
      <c r="AH2" s="163"/>
      <c r="AI2" s="163"/>
      <c r="AJ2" s="163"/>
      <c r="AK2" s="163"/>
      <c r="AL2" s="163"/>
    </row>
    <row r="3" spans="1:38" ht="18.600000000000001">
      <c r="A3" s="1"/>
      <c r="B3" s="674">
        <v>1</v>
      </c>
      <c r="C3" s="149" t="s">
        <v>25</v>
      </c>
      <c r="D3" s="240">
        <f>SUM(M3+S3+Y3+AE3)</f>
        <v>2854</v>
      </c>
      <c r="E3" s="99"/>
      <c r="F3" s="319">
        <f>SUM(D3)/20</f>
        <v>142.69999999999999</v>
      </c>
      <c r="G3" s="100"/>
      <c r="H3" s="101">
        <v>140</v>
      </c>
      <c r="I3" s="101">
        <v>142</v>
      </c>
      <c r="J3" s="101">
        <v>127</v>
      </c>
      <c r="K3" s="101">
        <v>140</v>
      </c>
      <c r="L3" s="101">
        <v>144</v>
      </c>
      <c r="M3" s="240">
        <f>SUM(H3:L3)</f>
        <v>693</v>
      </c>
      <c r="N3" s="101">
        <v>144</v>
      </c>
      <c r="O3" s="101">
        <v>140</v>
      </c>
      <c r="P3" s="101">
        <v>140</v>
      </c>
      <c r="Q3" s="101">
        <v>146</v>
      </c>
      <c r="R3" s="101">
        <v>144</v>
      </c>
      <c r="S3" s="240">
        <f>SUM(N3:R3)</f>
        <v>714</v>
      </c>
      <c r="T3" s="132">
        <v>144</v>
      </c>
      <c r="U3" s="101">
        <v>142</v>
      </c>
      <c r="V3" s="101">
        <v>144</v>
      </c>
      <c r="W3" s="101">
        <v>144</v>
      </c>
      <c r="X3" s="101">
        <v>147</v>
      </c>
      <c r="Y3" s="240">
        <f>SUM(T3:X3)</f>
        <v>721</v>
      </c>
      <c r="Z3" s="133">
        <v>142</v>
      </c>
      <c r="AA3" s="133">
        <v>144</v>
      </c>
      <c r="AB3" s="133">
        <v>146</v>
      </c>
      <c r="AC3" s="133">
        <v>148</v>
      </c>
      <c r="AD3" s="133">
        <v>146</v>
      </c>
      <c r="AE3" s="243">
        <f>SUM(Z3:AD3)</f>
        <v>726</v>
      </c>
      <c r="AF3" s="1"/>
      <c r="AG3" s="163"/>
      <c r="AH3" s="163"/>
      <c r="AI3" s="163"/>
      <c r="AJ3" s="163"/>
      <c r="AK3" s="163"/>
      <c r="AL3" s="163"/>
    </row>
    <row r="4" spans="1:38" ht="18.600000000000001">
      <c r="A4" s="1"/>
      <c r="B4" s="675">
        <v>2</v>
      </c>
      <c r="C4" s="150" t="s">
        <v>61</v>
      </c>
      <c r="D4" s="241">
        <f>SUM(M4+S4+Y4+AE4)</f>
        <v>2782</v>
      </c>
      <c r="E4" s="75"/>
      <c r="F4" s="320">
        <f>SUM(D4)/20</f>
        <v>139.1</v>
      </c>
      <c r="G4" s="87"/>
      <c r="H4" s="88">
        <v>144</v>
      </c>
      <c r="I4" s="88">
        <v>135</v>
      </c>
      <c r="J4" s="88">
        <v>148</v>
      </c>
      <c r="K4" s="88">
        <v>140</v>
      </c>
      <c r="L4" s="88">
        <v>140</v>
      </c>
      <c r="M4" s="241">
        <f>SUM(H4:L4)</f>
        <v>707</v>
      </c>
      <c r="N4" s="88">
        <v>120</v>
      </c>
      <c r="O4" s="88">
        <v>142</v>
      </c>
      <c r="P4" s="88">
        <v>144</v>
      </c>
      <c r="Q4" s="88">
        <v>140</v>
      </c>
      <c r="R4" s="88">
        <v>128</v>
      </c>
      <c r="S4" s="241">
        <f>SUM(N4:R4)</f>
        <v>674</v>
      </c>
      <c r="T4" s="676">
        <v>144</v>
      </c>
      <c r="U4" s="88">
        <v>143</v>
      </c>
      <c r="V4" s="88">
        <v>140</v>
      </c>
      <c r="W4" s="88">
        <v>148</v>
      </c>
      <c r="X4" s="88">
        <v>144</v>
      </c>
      <c r="Y4" s="241">
        <f>SUM(T4:X4)</f>
        <v>719</v>
      </c>
      <c r="Z4" s="669">
        <v>144</v>
      </c>
      <c r="AA4" s="669">
        <v>132</v>
      </c>
      <c r="AB4" s="669">
        <v>140</v>
      </c>
      <c r="AC4" s="669">
        <v>140</v>
      </c>
      <c r="AD4" s="669">
        <v>126</v>
      </c>
      <c r="AE4" s="244">
        <f>SUM(Z4:AD4)</f>
        <v>682</v>
      </c>
      <c r="AF4" s="1"/>
      <c r="AG4" s="163"/>
      <c r="AH4" s="163"/>
      <c r="AI4" s="163"/>
      <c r="AJ4" s="163"/>
      <c r="AK4" s="163"/>
      <c r="AL4" s="163"/>
    </row>
    <row r="5" spans="1:38" ht="18.600000000000001">
      <c r="A5" s="1"/>
      <c r="B5" s="675">
        <v>3</v>
      </c>
      <c r="C5" s="150" t="s">
        <v>29</v>
      </c>
      <c r="D5" s="241">
        <f>SUM(M5+S5+Y5+AE5)</f>
        <v>2766</v>
      </c>
      <c r="E5" s="75"/>
      <c r="F5" s="320">
        <f>SUM(D5)/20</f>
        <v>138.30000000000001</v>
      </c>
      <c r="G5" s="87"/>
      <c r="H5" s="88">
        <v>144</v>
      </c>
      <c r="I5" s="88">
        <v>126</v>
      </c>
      <c r="J5" s="88">
        <v>140</v>
      </c>
      <c r="K5" s="88">
        <v>127</v>
      </c>
      <c r="L5" s="88">
        <v>148</v>
      </c>
      <c r="M5" s="241">
        <f>SUM(H5:L5)</f>
        <v>685</v>
      </c>
      <c r="N5" s="88">
        <v>145</v>
      </c>
      <c r="O5" s="88">
        <v>129</v>
      </c>
      <c r="P5" s="88">
        <v>140</v>
      </c>
      <c r="Q5" s="88">
        <v>143</v>
      </c>
      <c r="R5" s="88">
        <v>144</v>
      </c>
      <c r="S5" s="241">
        <f>SUM(N5:R5)</f>
        <v>701</v>
      </c>
      <c r="T5" s="676">
        <v>144</v>
      </c>
      <c r="U5" s="88">
        <v>148</v>
      </c>
      <c r="V5" s="88">
        <v>144</v>
      </c>
      <c r="W5" s="88">
        <v>129</v>
      </c>
      <c r="X5" s="88">
        <v>129</v>
      </c>
      <c r="Y5" s="241">
        <f>SUM(T5:X5)</f>
        <v>694</v>
      </c>
      <c r="Z5" s="669">
        <v>143</v>
      </c>
      <c r="AA5" s="669">
        <v>129</v>
      </c>
      <c r="AB5" s="669">
        <v>144</v>
      </c>
      <c r="AC5" s="669">
        <v>126</v>
      </c>
      <c r="AD5" s="669">
        <v>144</v>
      </c>
      <c r="AE5" s="244">
        <f>SUM(Z5:AD5)</f>
        <v>686</v>
      </c>
      <c r="AF5" s="1"/>
      <c r="AG5" s="163"/>
      <c r="AH5" s="163"/>
      <c r="AI5" s="163"/>
      <c r="AJ5" s="163"/>
      <c r="AK5" s="163"/>
      <c r="AL5" s="163"/>
    </row>
    <row r="6" spans="1:38" ht="18.600000000000001">
      <c r="A6" s="1"/>
      <c r="B6" s="675">
        <v>4</v>
      </c>
      <c r="C6" s="150" t="s">
        <v>57</v>
      </c>
      <c r="D6" s="241">
        <f>SUM(M6+S6+Y6+AE6)</f>
        <v>2759</v>
      </c>
      <c r="E6" s="86">
        <v>2314</v>
      </c>
      <c r="F6" s="320">
        <f>SUM(D6)/20</f>
        <v>137.94999999999999</v>
      </c>
      <c r="G6" s="87"/>
      <c r="H6" s="88">
        <v>144</v>
      </c>
      <c r="I6" s="88">
        <v>140</v>
      </c>
      <c r="J6" s="88">
        <v>108</v>
      </c>
      <c r="K6" s="88">
        <v>126</v>
      </c>
      <c r="L6" s="88">
        <v>126</v>
      </c>
      <c r="M6" s="241">
        <f>SUM(H6:L6)</f>
        <v>644</v>
      </c>
      <c r="N6" s="88">
        <v>126</v>
      </c>
      <c r="O6" s="88">
        <v>140</v>
      </c>
      <c r="P6" s="88">
        <v>144</v>
      </c>
      <c r="Q6" s="88">
        <v>140</v>
      </c>
      <c r="R6" s="88">
        <v>140</v>
      </c>
      <c r="S6" s="241">
        <f>SUM(N6:R6)</f>
        <v>690</v>
      </c>
      <c r="T6" s="88">
        <v>144</v>
      </c>
      <c r="U6" s="88">
        <v>144</v>
      </c>
      <c r="V6" s="88">
        <v>142</v>
      </c>
      <c r="W6" s="88">
        <v>148</v>
      </c>
      <c r="X6" s="88">
        <v>143</v>
      </c>
      <c r="Y6" s="241">
        <f>SUM(T6:X6)</f>
        <v>721</v>
      </c>
      <c r="Z6" s="669">
        <v>144</v>
      </c>
      <c r="AA6" s="669">
        <v>142</v>
      </c>
      <c r="AB6" s="669">
        <v>144</v>
      </c>
      <c r="AC6" s="669">
        <v>126</v>
      </c>
      <c r="AD6" s="669">
        <v>148</v>
      </c>
      <c r="AE6" s="244">
        <f>SUM(Z6:AD6)</f>
        <v>704</v>
      </c>
      <c r="AF6" s="1"/>
      <c r="AG6" s="163"/>
      <c r="AH6" s="163"/>
      <c r="AI6" s="163"/>
      <c r="AJ6" s="163"/>
      <c r="AK6" s="163"/>
      <c r="AL6" s="163"/>
    </row>
    <row r="7" spans="1:38" ht="18.600000000000001">
      <c r="A7" s="1"/>
      <c r="B7" s="675">
        <v>5</v>
      </c>
      <c r="C7" s="71" t="s">
        <v>26</v>
      </c>
      <c r="D7" s="241">
        <f>SUM(M7+S7+Y7+AE7)</f>
        <v>2719</v>
      </c>
      <c r="E7" s="75"/>
      <c r="F7" s="320">
        <f>SUM(D7)/20</f>
        <v>135.94999999999999</v>
      </c>
      <c r="G7" s="87"/>
      <c r="H7" s="88">
        <v>114</v>
      </c>
      <c r="I7" s="88">
        <v>144</v>
      </c>
      <c r="J7" s="88">
        <v>144</v>
      </c>
      <c r="K7" s="88">
        <v>129</v>
      </c>
      <c r="L7" s="88">
        <v>125</v>
      </c>
      <c r="M7" s="241">
        <f>SUM(H7:L7)</f>
        <v>656</v>
      </c>
      <c r="N7" s="88">
        <v>144</v>
      </c>
      <c r="O7" s="88">
        <v>127</v>
      </c>
      <c r="P7" s="88">
        <v>140</v>
      </c>
      <c r="Q7" s="88">
        <v>125</v>
      </c>
      <c r="R7" s="88">
        <v>144</v>
      </c>
      <c r="S7" s="241">
        <f>SUM(N7:R7)</f>
        <v>680</v>
      </c>
      <c r="T7" s="88">
        <v>147</v>
      </c>
      <c r="U7" s="88">
        <v>148</v>
      </c>
      <c r="V7" s="88">
        <v>140</v>
      </c>
      <c r="W7" s="88">
        <v>131</v>
      </c>
      <c r="X7" s="88">
        <v>144</v>
      </c>
      <c r="Y7" s="241">
        <f>SUM(T7:X7)</f>
        <v>710</v>
      </c>
      <c r="Z7" s="88">
        <v>133</v>
      </c>
      <c r="AA7" s="88">
        <v>127</v>
      </c>
      <c r="AB7" s="88">
        <v>129</v>
      </c>
      <c r="AC7" s="88">
        <v>140</v>
      </c>
      <c r="AD7" s="88">
        <v>144</v>
      </c>
      <c r="AE7" s="244">
        <f>SUM(Z7:AD7)</f>
        <v>673</v>
      </c>
      <c r="AF7" s="1"/>
      <c r="AG7" s="163"/>
      <c r="AH7" s="163"/>
      <c r="AI7" s="163"/>
      <c r="AJ7" s="163"/>
      <c r="AK7" s="163"/>
      <c r="AL7" s="163"/>
    </row>
    <row r="8" spans="1:38" ht="18.600000000000001">
      <c r="A8" s="1"/>
      <c r="B8" s="675">
        <v>6</v>
      </c>
      <c r="C8" s="150" t="s">
        <v>28</v>
      </c>
      <c r="D8" s="241">
        <f>SUM(M8+S8+Y8+AE8)</f>
        <v>2714</v>
      </c>
      <c r="E8" s="75"/>
      <c r="F8" s="320">
        <f>SUM(D8)/20</f>
        <v>135.69999999999999</v>
      </c>
      <c r="G8" s="87"/>
      <c r="H8" s="88">
        <v>130</v>
      </c>
      <c r="I8" s="88">
        <v>127</v>
      </c>
      <c r="J8" s="88">
        <v>140</v>
      </c>
      <c r="K8" s="88">
        <v>140</v>
      </c>
      <c r="L8" s="88">
        <v>125</v>
      </c>
      <c r="M8" s="241">
        <f>SUM(H8:L8)</f>
        <v>662</v>
      </c>
      <c r="N8" s="88">
        <v>140</v>
      </c>
      <c r="O8" s="88">
        <v>140</v>
      </c>
      <c r="P8" s="88">
        <v>144</v>
      </c>
      <c r="Q8" s="88">
        <v>144</v>
      </c>
      <c r="R8" s="88">
        <v>140</v>
      </c>
      <c r="S8" s="241">
        <f>SUM(N8:R8)</f>
        <v>708</v>
      </c>
      <c r="T8" s="88">
        <v>125</v>
      </c>
      <c r="U8" s="88">
        <v>125</v>
      </c>
      <c r="V8" s="88">
        <v>146</v>
      </c>
      <c r="W8" s="88">
        <v>127</v>
      </c>
      <c r="X8" s="88">
        <v>143</v>
      </c>
      <c r="Y8" s="241">
        <f>SUM(T8:X8)</f>
        <v>666</v>
      </c>
      <c r="Z8" s="669">
        <v>126</v>
      </c>
      <c r="AA8" s="669">
        <v>140</v>
      </c>
      <c r="AB8" s="669">
        <v>140</v>
      </c>
      <c r="AC8" s="669">
        <v>128</v>
      </c>
      <c r="AD8" s="669">
        <v>144</v>
      </c>
      <c r="AE8" s="244">
        <f>SUM(Z8:AD8)</f>
        <v>678</v>
      </c>
      <c r="AF8" s="1"/>
      <c r="AG8" s="163"/>
      <c r="AH8" s="163"/>
      <c r="AI8" s="163"/>
      <c r="AJ8" s="163"/>
      <c r="AK8" s="163"/>
      <c r="AL8" s="163"/>
    </row>
    <row r="9" spans="1:38" ht="18.600000000000001">
      <c r="A9" s="1"/>
      <c r="B9" s="675">
        <v>7</v>
      </c>
      <c r="C9" s="71" t="s">
        <v>56</v>
      </c>
      <c r="D9" s="241">
        <f>SUM(M9+S9+Y9+AE9)</f>
        <v>2709</v>
      </c>
      <c r="E9" s="75"/>
      <c r="F9" s="320">
        <f>SUM(D9)/20</f>
        <v>135.44999999999999</v>
      </c>
      <c r="G9" s="87"/>
      <c r="H9" s="88">
        <v>119</v>
      </c>
      <c r="I9" s="88">
        <v>124</v>
      </c>
      <c r="J9" s="88">
        <v>148</v>
      </c>
      <c r="K9" s="88">
        <v>128</v>
      </c>
      <c r="L9" s="88">
        <v>144</v>
      </c>
      <c r="M9" s="241">
        <f>SUM(H9:L9)</f>
        <v>663</v>
      </c>
      <c r="N9" s="88">
        <v>132</v>
      </c>
      <c r="O9" s="88">
        <v>140</v>
      </c>
      <c r="P9" s="88">
        <v>127</v>
      </c>
      <c r="Q9" s="88">
        <v>144</v>
      </c>
      <c r="R9" s="88">
        <v>144</v>
      </c>
      <c r="S9" s="241">
        <f>SUM(N9:R9)</f>
        <v>687</v>
      </c>
      <c r="T9" s="676">
        <v>140</v>
      </c>
      <c r="U9" s="88">
        <v>127</v>
      </c>
      <c r="V9" s="88">
        <v>148</v>
      </c>
      <c r="W9" s="88">
        <v>140</v>
      </c>
      <c r="X9" s="88">
        <v>129</v>
      </c>
      <c r="Y9" s="241">
        <f>SUM(T9:X9)</f>
        <v>684</v>
      </c>
      <c r="Z9" s="677">
        <v>140</v>
      </c>
      <c r="AA9" s="677">
        <v>140</v>
      </c>
      <c r="AB9" s="677">
        <v>144</v>
      </c>
      <c r="AC9" s="677">
        <v>111</v>
      </c>
      <c r="AD9" s="677">
        <v>140</v>
      </c>
      <c r="AE9" s="244">
        <f>SUM(Z9:AD9)</f>
        <v>675</v>
      </c>
      <c r="AF9" s="1"/>
      <c r="AG9" s="163"/>
      <c r="AH9" s="163"/>
      <c r="AI9" s="163"/>
      <c r="AJ9" s="163"/>
      <c r="AK9" s="163"/>
      <c r="AL9" s="163"/>
    </row>
    <row r="10" spans="1:38" ht="18.600000000000001">
      <c r="A10" s="1"/>
      <c r="B10" s="675">
        <v>8</v>
      </c>
      <c r="C10" s="71" t="s">
        <v>27</v>
      </c>
      <c r="D10" s="241">
        <f>SUM(M10+S10+Y10+AE10)</f>
        <v>2690</v>
      </c>
      <c r="E10" s="75"/>
      <c r="F10" s="320">
        <f>SUM(D10)/20</f>
        <v>134.5</v>
      </c>
      <c r="G10" s="87"/>
      <c r="H10" s="88">
        <v>148</v>
      </c>
      <c r="I10" s="88">
        <v>130</v>
      </c>
      <c r="J10" s="88">
        <v>140</v>
      </c>
      <c r="K10" s="88">
        <v>144</v>
      </c>
      <c r="L10" s="88">
        <v>144</v>
      </c>
      <c r="M10" s="241">
        <f>SUM(H10:L10)</f>
        <v>706</v>
      </c>
      <c r="N10" s="88">
        <v>124</v>
      </c>
      <c r="O10" s="88">
        <v>126</v>
      </c>
      <c r="P10" s="88">
        <v>142</v>
      </c>
      <c r="Q10" s="88">
        <v>140</v>
      </c>
      <c r="R10" s="88">
        <v>128</v>
      </c>
      <c r="S10" s="241">
        <f>SUM(N10:R10)</f>
        <v>660</v>
      </c>
      <c r="T10" s="88">
        <v>127</v>
      </c>
      <c r="U10" s="88">
        <v>148</v>
      </c>
      <c r="V10" s="88">
        <v>129</v>
      </c>
      <c r="W10" s="88">
        <v>144</v>
      </c>
      <c r="X10" s="88">
        <v>113</v>
      </c>
      <c r="Y10" s="241">
        <f>SUM(T10:X10)</f>
        <v>661</v>
      </c>
      <c r="Z10" s="677">
        <v>144</v>
      </c>
      <c r="AA10" s="677">
        <v>111</v>
      </c>
      <c r="AB10" s="677">
        <v>140</v>
      </c>
      <c r="AC10" s="677">
        <v>140</v>
      </c>
      <c r="AD10" s="677">
        <v>128</v>
      </c>
      <c r="AE10" s="244">
        <f>SUM(Z10:AD10)</f>
        <v>663</v>
      </c>
      <c r="AF10" s="1"/>
      <c r="AG10" s="163"/>
      <c r="AH10" s="163"/>
      <c r="AI10" s="163"/>
      <c r="AJ10" s="163"/>
      <c r="AK10" s="163"/>
      <c r="AL10" s="163"/>
    </row>
    <row r="11" spans="1:38" ht="18.600000000000001">
      <c r="A11" s="1"/>
      <c r="B11" s="675">
        <v>9</v>
      </c>
      <c r="C11" s="150" t="s">
        <v>24</v>
      </c>
      <c r="D11" s="241">
        <f>SUM(M11+S11+Y11+AE11)</f>
        <v>2660</v>
      </c>
      <c r="E11" s="75"/>
      <c r="F11" s="320">
        <f>SUM(D11)/20</f>
        <v>133</v>
      </c>
      <c r="G11" s="87"/>
      <c r="H11" s="88">
        <v>123</v>
      </c>
      <c r="I11" s="88">
        <v>144</v>
      </c>
      <c r="J11" s="88">
        <v>126</v>
      </c>
      <c r="K11" s="88">
        <v>140</v>
      </c>
      <c r="L11" s="88">
        <v>140</v>
      </c>
      <c r="M11" s="241">
        <f>SUM(H11:L11)</f>
        <v>673</v>
      </c>
      <c r="N11" s="88">
        <v>140</v>
      </c>
      <c r="O11" s="88">
        <v>144</v>
      </c>
      <c r="P11" s="88">
        <v>109</v>
      </c>
      <c r="Q11" s="88">
        <v>132</v>
      </c>
      <c r="R11" s="88">
        <v>140</v>
      </c>
      <c r="S11" s="241">
        <f>SUM(N11:R11)</f>
        <v>665</v>
      </c>
      <c r="T11" s="676">
        <v>126</v>
      </c>
      <c r="U11" s="88">
        <v>140</v>
      </c>
      <c r="V11" s="88">
        <v>126</v>
      </c>
      <c r="W11" s="88">
        <v>140</v>
      </c>
      <c r="X11" s="88">
        <v>140</v>
      </c>
      <c r="Y11" s="241">
        <f>SUM(T11:X11)</f>
        <v>672</v>
      </c>
      <c r="Z11" s="669">
        <v>140</v>
      </c>
      <c r="AA11" s="669">
        <v>124</v>
      </c>
      <c r="AB11" s="669">
        <v>123</v>
      </c>
      <c r="AC11" s="669">
        <v>144</v>
      </c>
      <c r="AD11" s="669">
        <v>119</v>
      </c>
      <c r="AE11" s="244">
        <f>SUM(Z11:AD11)</f>
        <v>650</v>
      </c>
      <c r="AF11" s="1"/>
      <c r="AG11" s="163"/>
      <c r="AH11" s="163"/>
      <c r="AI11" s="163"/>
      <c r="AJ11" s="163"/>
      <c r="AK11" s="163"/>
      <c r="AL11" s="163"/>
    </row>
    <row r="12" spans="1:38" ht="18.600000000000001">
      <c r="A12" s="1"/>
      <c r="B12" s="675">
        <v>10</v>
      </c>
      <c r="C12" s="71" t="s">
        <v>42</v>
      </c>
      <c r="D12" s="241">
        <f>SUM(M12+S12+Y12+AE12)</f>
        <v>2615</v>
      </c>
      <c r="E12" s="75"/>
      <c r="F12" s="320">
        <f>SUM(D12)/20</f>
        <v>130.75</v>
      </c>
      <c r="G12" s="87"/>
      <c r="H12" s="88">
        <v>106</v>
      </c>
      <c r="I12" s="88">
        <v>129</v>
      </c>
      <c r="J12" s="88">
        <v>148</v>
      </c>
      <c r="K12" s="88">
        <v>127</v>
      </c>
      <c r="L12" s="88">
        <v>148</v>
      </c>
      <c r="M12" s="241">
        <f>SUM(H12:L12)</f>
        <v>658</v>
      </c>
      <c r="N12" s="88">
        <v>140</v>
      </c>
      <c r="O12" s="88">
        <v>140</v>
      </c>
      <c r="P12" s="88">
        <v>107</v>
      </c>
      <c r="Q12" s="88">
        <v>125</v>
      </c>
      <c r="R12" s="88">
        <v>126</v>
      </c>
      <c r="S12" s="241">
        <f>SUM(N12:R12)</f>
        <v>638</v>
      </c>
      <c r="T12" s="676">
        <v>113</v>
      </c>
      <c r="U12" s="676">
        <v>134</v>
      </c>
      <c r="V12" s="676">
        <v>122</v>
      </c>
      <c r="W12" s="676">
        <v>126</v>
      </c>
      <c r="X12" s="88">
        <v>125</v>
      </c>
      <c r="Y12" s="241">
        <f>SUM(T12:X12)</f>
        <v>620</v>
      </c>
      <c r="Z12" s="677">
        <v>144</v>
      </c>
      <c r="AA12" s="677">
        <v>144</v>
      </c>
      <c r="AB12" s="677">
        <v>140</v>
      </c>
      <c r="AC12" s="677">
        <v>144</v>
      </c>
      <c r="AD12" s="677">
        <v>127</v>
      </c>
      <c r="AE12" s="245">
        <f>SUM(Z12:AD12)</f>
        <v>699</v>
      </c>
      <c r="AF12" s="1"/>
      <c r="AG12" s="163"/>
      <c r="AH12" s="163"/>
      <c r="AI12" s="163"/>
      <c r="AJ12" s="163"/>
      <c r="AK12" s="163"/>
      <c r="AL12" s="163"/>
    </row>
    <row r="13" spans="1:38" ht="18.600000000000001">
      <c r="A13" s="1"/>
      <c r="B13" s="675">
        <v>11</v>
      </c>
      <c r="C13" s="150" t="s">
        <v>68</v>
      </c>
      <c r="D13" s="241">
        <f>SUM(M13+S13+Y13+AE13)</f>
        <v>2611</v>
      </c>
      <c r="E13" s="75"/>
      <c r="F13" s="320">
        <f>SUM(D13)/20</f>
        <v>130.55000000000001</v>
      </c>
      <c r="G13" s="87"/>
      <c r="H13" s="88">
        <v>120</v>
      </c>
      <c r="I13" s="88">
        <v>129</v>
      </c>
      <c r="J13" s="88">
        <v>140</v>
      </c>
      <c r="K13" s="88">
        <v>130</v>
      </c>
      <c r="L13" s="88">
        <v>140</v>
      </c>
      <c r="M13" s="241">
        <f>SUM(H13:L13)</f>
        <v>659</v>
      </c>
      <c r="N13" s="88">
        <v>144</v>
      </c>
      <c r="O13" s="88">
        <v>124</v>
      </c>
      <c r="P13" s="88">
        <v>125</v>
      </c>
      <c r="Q13" s="88">
        <v>125</v>
      </c>
      <c r="R13" s="88">
        <v>143</v>
      </c>
      <c r="S13" s="241">
        <f>SUM(N13:R13)</f>
        <v>661</v>
      </c>
      <c r="T13" s="88">
        <v>124</v>
      </c>
      <c r="U13" s="88">
        <v>140</v>
      </c>
      <c r="V13" s="88">
        <v>129</v>
      </c>
      <c r="W13" s="88">
        <v>120</v>
      </c>
      <c r="X13" s="88">
        <v>127</v>
      </c>
      <c r="Y13" s="241">
        <f>SUM(T13:X13)</f>
        <v>640</v>
      </c>
      <c r="Z13" s="669">
        <v>132</v>
      </c>
      <c r="AA13" s="669">
        <v>140</v>
      </c>
      <c r="AB13" s="669">
        <v>109</v>
      </c>
      <c r="AC13" s="669">
        <v>130</v>
      </c>
      <c r="AD13" s="669">
        <v>140</v>
      </c>
      <c r="AE13" s="244">
        <f>SUM(Z13:AD13)</f>
        <v>651</v>
      </c>
      <c r="AF13" s="1"/>
      <c r="AG13" s="163"/>
      <c r="AH13" s="163"/>
      <c r="AI13" s="163"/>
      <c r="AJ13" s="163"/>
      <c r="AK13" s="163"/>
      <c r="AL13" s="163"/>
    </row>
    <row r="14" spans="1:38" ht="18.600000000000001">
      <c r="A14" s="1"/>
      <c r="B14" s="675">
        <v>12</v>
      </c>
      <c r="C14" s="150" t="s">
        <v>33</v>
      </c>
      <c r="D14" s="241">
        <f>SUM(M14+S14+Y14+AE14)</f>
        <v>2566</v>
      </c>
      <c r="E14" s="75"/>
      <c r="F14" s="320">
        <f>SUM(D14)/20</f>
        <v>128.30000000000001</v>
      </c>
      <c r="G14" s="87"/>
      <c r="H14" s="88">
        <v>131</v>
      </c>
      <c r="I14" s="88">
        <v>120</v>
      </c>
      <c r="J14" s="88">
        <v>127</v>
      </c>
      <c r="K14" s="88">
        <v>116</v>
      </c>
      <c r="L14" s="88">
        <v>131</v>
      </c>
      <c r="M14" s="241">
        <f>SUM(H14:L14)</f>
        <v>625</v>
      </c>
      <c r="N14" s="88">
        <v>108</v>
      </c>
      <c r="O14" s="88">
        <v>144</v>
      </c>
      <c r="P14" s="88">
        <v>129</v>
      </c>
      <c r="Q14" s="88">
        <v>107</v>
      </c>
      <c r="R14" s="88">
        <v>112</v>
      </c>
      <c r="S14" s="241">
        <f>SUM(N14:R14)</f>
        <v>600</v>
      </c>
      <c r="T14" s="676">
        <v>125</v>
      </c>
      <c r="U14" s="676">
        <v>129</v>
      </c>
      <c r="V14" s="676">
        <v>142</v>
      </c>
      <c r="W14" s="676">
        <v>112</v>
      </c>
      <c r="X14" s="88">
        <v>143</v>
      </c>
      <c r="Y14" s="241">
        <f>SUM(T14:X14)</f>
        <v>651</v>
      </c>
      <c r="Z14" s="669">
        <v>128</v>
      </c>
      <c r="AA14" s="669">
        <v>140</v>
      </c>
      <c r="AB14" s="669">
        <v>142</v>
      </c>
      <c r="AC14" s="669">
        <v>140</v>
      </c>
      <c r="AD14" s="669">
        <v>140</v>
      </c>
      <c r="AE14" s="244">
        <f>SUM(Z14:AD14)</f>
        <v>690</v>
      </c>
      <c r="AF14" s="1"/>
      <c r="AG14" s="163"/>
      <c r="AH14" s="163"/>
      <c r="AI14" s="163"/>
      <c r="AJ14" s="163"/>
      <c r="AK14" s="163"/>
      <c r="AL14" s="163"/>
    </row>
    <row r="15" spans="1:38" ht="18.600000000000001">
      <c r="A15" s="1"/>
      <c r="B15" s="675">
        <v>13</v>
      </c>
      <c r="C15" s="150" t="s">
        <v>13</v>
      </c>
      <c r="D15" s="241">
        <f>SUM(M15+S15+Y15+AE15)</f>
        <v>2541</v>
      </c>
      <c r="E15" s="75"/>
      <c r="F15" s="320">
        <f>SUM(D15)/20</f>
        <v>127.05</v>
      </c>
      <c r="G15" s="87"/>
      <c r="H15" s="88">
        <v>106</v>
      </c>
      <c r="I15" s="88">
        <v>140</v>
      </c>
      <c r="J15" s="88">
        <v>125</v>
      </c>
      <c r="K15" s="88">
        <v>126</v>
      </c>
      <c r="L15" s="88">
        <v>131</v>
      </c>
      <c r="M15" s="241">
        <f>SUM(H15:L15)</f>
        <v>628</v>
      </c>
      <c r="N15" s="88">
        <v>121</v>
      </c>
      <c r="O15" s="88">
        <v>124</v>
      </c>
      <c r="P15" s="88">
        <v>108</v>
      </c>
      <c r="Q15" s="88">
        <v>140</v>
      </c>
      <c r="R15" s="88">
        <v>127</v>
      </c>
      <c r="S15" s="241">
        <f>SUM(N15:R15)</f>
        <v>620</v>
      </c>
      <c r="T15" s="676">
        <v>140</v>
      </c>
      <c r="U15" s="676">
        <v>127</v>
      </c>
      <c r="V15" s="676">
        <v>144</v>
      </c>
      <c r="W15" s="676">
        <v>110</v>
      </c>
      <c r="X15" s="88">
        <v>109</v>
      </c>
      <c r="Y15" s="241">
        <f>SUM(T15:X15)</f>
        <v>630</v>
      </c>
      <c r="Z15" s="669">
        <v>111</v>
      </c>
      <c r="AA15" s="669">
        <v>144</v>
      </c>
      <c r="AB15" s="669">
        <v>126</v>
      </c>
      <c r="AC15" s="669">
        <v>140</v>
      </c>
      <c r="AD15" s="669">
        <v>142</v>
      </c>
      <c r="AE15" s="244">
        <f>SUM(Z15:AD15)</f>
        <v>663</v>
      </c>
      <c r="AF15" s="1"/>
      <c r="AG15" s="163"/>
      <c r="AH15" s="163"/>
      <c r="AI15" s="163"/>
      <c r="AJ15" s="163"/>
      <c r="AK15" s="163"/>
      <c r="AL15" s="163"/>
    </row>
    <row r="16" spans="1:38" ht="18.600000000000001">
      <c r="A16" s="1"/>
      <c r="B16" s="675">
        <v>14</v>
      </c>
      <c r="C16" s="150" t="s">
        <v>32</v>
      </c>
      <c r="D16" s="241">
        <f>SUM(M16+S16+Y16+AE16)</f>
        <v>2480</v>
      </c>
      <c r="E16" s="86">
        <v>2203</v>
      </c>
      <c r="F16" s="320">
        <f>SUM(D16)/20</f>
        <v>124</v>
      </c>
      <c r="G16" s="87"/>
      <c r="H16" s="88">
        <v>127</v>
      </c>
      <c r="I16" s="88">
        <v>116</v>
      </c>
      <c r="J16" s="88">
        <v>122</v>
      </c>
      <c r="K16" s="88">
        <v>145</v>
      </c>
      <c r="L16" s="88">
        <v>110</v>
      </c>
      <c r="M16" s="241">
        <f>SUM(H16:L16)</f>
        <v>620</v>
      </c>
      <c r="N16" s="88">
        <v>127</v>
      </c>
      <c r="O16" s="88">
        <v>128</v>
      </c>
      <c r="P16" s="88">
        <v>106</v>
      </c>
      <c r="Q16" s="88">
        <v>112</v>
      </c>
      <c r="R16" s="88">
        <v>124</v>
      </c>
      <c r="S16" s="241">
        <f>SUM(N16:R16)</f>
        <v>597</v>
      </c>
      <c r="T16" s="676">
        <v>125</v>
      </c>
      <c r="U16" s="88">
        <v>123</v>
      </c>
      <c r="V16" s="88">
        <v>94</v>
      </c>
      <c r="W16" s="88">
        <v>130</v>
      </c>
      <c r="X16" s="88">
        <v>130</v>
      </c>
      <c r="Y16" s="241">
        <f>SUM(T16:X16)</f>
        <v>602</v>
      </c>
      <c r="Z16" s="669">
        <v>128</v>
      </c>
      <c r="AA16" s="669">
        <v>122</v>
      </c>
      <c r="AB16" s="669">
        <v>142</v>
      </c>
      <c r="AC16" s="669">
        <v>128</v>
      </c>
      <c r="AD16" s="669">
        <v>141</v>
      </c>
      <c r="AE16" s="244">
        <f>SUM(Z16:AD16)</f>
        <v>661</v>
      </c>
      <c r="AF16" s="1"/>
      <c r="AG16" s="163"/>
      <c r="AH16" s="163"/>
      <c r="AI16" s="163"/>
      <c r="AJ16" s="163"/>
      <c r="AK16" s="163"/>
      <c r="AL16" s="163"/>
    </row>
    <row r="17" spans="1:38" ht="18.600000000000001">
      <c r="A17" s="1"/>
      <c r="B17" s="675">
        <v>15</v>
      </c>
      <c r="C17" s="150" t="s">
        <v>31</v>
      </c>
      <c r="D17" s="241">
        <f>SUM(M17+S17+Y17+AE17)</f>
        <v>2449</v>
      </c>
      <c r="E17" s="86">
        <v>2016</v>
      </c>
      <c r="F17" s="320">
        <f>SUM(D17)/20</f>
        <v>122.45</v>
      </c>
      <c r="G17" s="87"/>
      <c r="H17" s="88">
        <v>126</v>
      </c>
      <c r="I17" s="88">
        <v>129</v>
      </c>
      <c r="J17" s="88">
        <v>113</v>
      </c>
      <c r="K17" s="88">
        <v>140</v>
      </c>
      <c r="L17" s="88">
        <v>124</v>
      </c>
      <c r="M17" s="241">
        <f>SUM(H17:L17)</f>
        <v>632</v>
      </c>
      <c r="N17" s="88">
        <v>123</v>
      </c>
      <c r="O17" s="88">
        <v>129</v>
      </c>
      <c r="P17" s="88">
        <v>120</v>
      </c>
      <c r="Q17" s="88">
        <v>127</v>
      </c>
      <c r="R17" s="88">
        <v>124</v>
      </c>
      <c r="S17" s="241">
        <f>SUM(N17:R17)</f>
        <v>623</v>
      </c>
      <c r="T17" s="676">
        <v>125</v>
      </c>
      <c r="U17" s="676">
        <v>111</v>
      </c>
      <c r="V17" s="676">
        <v>101</v>
      </c>
      <c r="W17" s="676">
        <v>132</v>
      </c>
      <c r="X17" s="88">
        <v>123</v>
      </c>
      <c r="Y17" s="241">
        <f>SUM(T17:X17)</f>
        <v>592</v>
      </c>
      <c r="Z17" s="669">
        <v>140</v>
      </c>
      <c r="AA17" s="669">
        <v>105</v>
      </c>
      <c r="AB17" s="669">
        <v>125</v>
      </c>
      <c r="AC17" s="669">
        <v>121</v>
      </c>
      <c r="AD17" s="669">
        <v>111</v>
      </c>
      <c r="AE17" s="244">
        <f>SUM(Z17:AD17)</f>
        <v>602</v>
      </c>
      <c r="AF17" s="1"/>
      <c r="AG17" s="163"/>
      <c r="AH17" s="163"/>
      <c r="AI17" s="163"/>
      <c r="AJ17" s="163"/>
      <c r="AK17" s="163"/>
      <c r="AL17" s="163"/>
    </row>
    <row r="18" spans="1:38" ht="18.600000000000001">
      <c r="A18" s="1"/>
      <c r="B18" s="675">
        <v>16</v>
      </c>
      <c r="C18" s="150" t="s">
        <v>5</v>
      </c>
      <c r="D18" s="241">
        <f>SUM(M18+S18+Y18+AE18)</f>
        <v>2401</v>
      </c>
      <c r="E18" s="86">
        <v>2301</v>
      </c>
      <c r="F18" s="320">
        <f>SUM(D18)/20</f>
        <v>120.05</v>
      </c>
      <c r="G18" s="87"/>
      <c r="H18" s="88">
        <v>108</v>
      </c>
      <c r="I18" s="88">
        <v>89</v>
      </c>
      <c r="J18" s="88">
        <v>81</v>
      </c>
      <c r="K18" s="88">
        <v>123</v>
      </c>
      <c r="L18" s="88">
        <v>107</v>
      </c>
      <c r="M18" s="241">
        <f>SUM(H18:L18)</f>
        <v>508</v>
      </c>
      <c r="N18" s="88">
        <v>140</v>
      </c>
      <c r="O18" s="88">
        <v>109</v>
      </c>
      <c r="P18" s="88">
        <v>142</v>
      </c>
      <c r="Q18" s="88">
        <v>129</v>
      </c>
      <c r="R18" s="88">
        <v>121</v>
      </c>
      <c r="S18" s="241">
        <f>SUM(N18:R18)</f>
        <v>641</v>
      </c>
      <c r="T18" s="88">
        <v>129</v>
      </c>
      <c r="U18" s="88">
        <v>126</v>
      </c>
      <c r="V18" s="88">
        <v>112</v>
      </c>
      <c r="W18" s="88">
        <v>125</v>
      </c>
      <c r="X18" s="88">
        <v>125</v>
      </c>
      <c r="Y18" s="241">
        <f>SUM(T18:X18)</f>
        <v>617</v>
      </c>
      <c r="Z18" s="669">
        <v>128</v>
      </c>
      <c r="AA18" s="669">
        <v>112</v>
      </c>
      <c r="AB18" s="669">
        <v>128</v>
      </c>
      <c r="AC18" s="669">
        <v>125</v>
      </c>
      <c r="AD18" s="669">
        <v>142</v>
      </c>
      <c r="AE18" s="244">
        <f>SUM(Z18:AD18)</f>
        <v>635</v>
      </c>
      <c r="AF18" s="1"/>
      <c r="AG18" s="163"/>
      <c r="AH18" s="163"/>
      <c r="AI18" s="163"/>
      <c r="AJ18" s="163"/>
      <c r="AK18" s="163"/>
      <c r="AL18" s="163"/>
    </row>
    <row r="19" spans="1:38" ht="18.600000000000001">
      <c r="A19" s="1"/>
      <c r="B19" s="675">
        <v>17</v>
      </c>
      <c r="C19" s="150" t="s">
        <v>35</v>
      </c>
      <c r="D19" s="241">
        <f>SUM(M19+S19+Y19+AE19)</f>
        <v>2246</v>
      </c>
      <c r="E19" s="75"/>
      <c r="F19" s="320">
        <f>SUM(D19)/20</f>
        <v>112.3</v>
      </c>
      <c r="G19" s="87"/>
      <c r="H19" s="88">
        <v>108</v>
      </c>
      <c r="I19" s="88">
        <v>106</v>
      </c>
      <c r="J19" s="88">
        <v>106</v>
      </c>
      <c r="K19" s="88">
        <v>126</v>
      </c>
      <c r="L19" s="88">
        <v>106</v>
      </c>
      <c r="M19" s="241">
        <f>SUM(H19:L19)</f>
        <v>552</v>
      </c>
      <c r="N19" s="88">
        <v>105</v>
      </c>
      <c r="O19" s="88">
        <v>126</v>
      </c>
      <c r="P19" s="88">
        <v>109</v>
      </c>
      <c r="Q19" s="88">
        <v>122</v>
      </c>
      <c r="R19" s="88">
        <v>109</v>
      </c>
      <c r="S19" s="241">
        <f>SUM(N19:R19)</f>
        <v>571</v>
      </c>
      <c r="T19" s="676">
        <v>122</v>
      </c>
      <c r="U19" s="88">
        <v>123</v>
      </c>
      <c r="V19" s="88">
        <v>122</v>
      </c>
      <c r="W19" s="88">
        <v>109</v>
      </c>
      <c r="X19" s="88">
        <v>127</v>
      </c>
      <c r="Y19" s="241">
        <f>SUM(T19:X19)</f>
        <v>603</v>
      </c>
      <c r="Z19" s="669">
        <v>99</v>
      </c>
      <c r="AA19" s="669">
        <v>123</v>
      </c>
      <c r="AB19" s="669">
        <v>65</v>
      </c>
      <c r="AC19" s="669">
        <v>127</v>
      </c>
      <c r="AD19" s="669">
        <v>106</v>
      </c>
      <c r="AE19" s="244">
        <f>SUM(Z19:AD19)</f>
        <v>520</v>
      </c>
      <c r="AF19" s="1"/>
      <c r="AG19" s="163"/>
      <c r="AH19" s="163"/>
      <c r="AI19" s="163"/>
      <c r="AJ19" s="163"/>
      <c r="AK19" s="163"/>
      <c r="AL19" s="163"/>
    </row>
    <row r="20" spans="1:38" ht="18.600000000000001">
      <c r="A20" s="1"/>
      <c r="B20" s="675">
        <v>18</v>
      </c>
      <c r="C20" s="150" t="s">
        <v>3</v>
      </c>
      <c r="D20" s="241">
        <f>SUM(M20+S20+Y20+AE20)</f>
        <v>2245</v>
      </c>
      <c r="E20" s="86">
        <v>2096</v>
      </c>
      <c r="F20" s="320">
        <f>SUM(D20)/20</f>
        <v>112.25</v>
      </c>
      <c r="G20" s="87"/>
      <c r="H20" s="88">
        <v>100</v>
      </c>
      <c r="I20" s="88">
        <v>111</v>
      </c>
      <c r="J20" s="88">
        <v>125</v>
      </c>
      <c r="K20" s="88">
        <v>105</v>
      </c>
      <c r="L20" s="88">
        <v>123</v>
      </c>
      <c r="M20" s="241">
        <f>SUM(H20:L20)</f>
        <v>564</v>
      </c>
      <c r="N20" s="88">
        <v>102</v>
      </c>
      <c r="O20" s="88">
        <v>93</v>
      </c>
      <c r="P20" s="88">
        <v>101</v>
      </c>
      <c r="Q20" s="88">
        <v>106</v>
      </c>
      <c r="R20" s="88">
        <v>103</v>
      </c>
      <c r="S20" s="241">
        <f>SUM(N20:R20)</f>
        <v>505</v>
      </c>
      <c r="T20" s="676">
        <v>127</v>
      </c>
      <c r="U20" s="88">
        <v>108</v>
      </c>
      <c r="V20" s="88">
        <v>127</v>
      </c>
      <c r="W20" s="88">
        <v>88</v>
      </c>
      <c r="X20" s="88">
        <v>127</v>
      </c>
      <c r="Y20" s="241">
        <f>SUM(T20:X20)</f>
        <v>577</v>
      </c>
      <c r="Z20" s="669">
        <v>109</v>
      </c>
      <c r="AA20" s="669">
        <v>120</v>
      </c>
      <c r="AB20" s="669">
        <v>123</v>
      </c>
      <c r="AC20" s="669">
        <v>124</v>
      </c>
      <c r="AD20" s="669">
        <v>123</v>
      </c>
      <c r="AE20" s="244">
        <f>SUM(Z20:AD20)</f>
        <v>599</v>
      </c>
      <c r="AF20" s="1"/>
      <c r="AG20" s="163"/>
      <c r="AH20" s="163"/>
      <c r="AI20" s="163"/>
      <c r="AJ20" s="163"/>
      <c r="AK20" s="163"/>
      <c r="AL20" s="163"/>
    </row>
    <row r="21" spans="1:38" ht="18.600000000000001">
      <c r="A21" s="1"/>
      <c r="B21" s="675">
        <v>19</v>
      </c>
      <c r="C21" s="150" t="s">
        <v>62</v>
      </c>
      <c r="D21" s="241">
        <f>SUM(M21+S21+Y21+AE21)</f>
        <v>2244</v>
      </c>
      <c r="E21" s="75"/>
      <c r="F21" s="320">
        <f>SUM(D21)/20</f>
        <v>112.2</v>
      </c>
      <c r="G21" s="87"/>
      <c r="H21" s="88">
        <v>102</v>
      </c>
      <c r="I21" s="88">
        <v>91</v>
      </c>
      <c r="J21" s="88">
        <v>113</v>
      </c>
      <c r="K21" s="88">
        <v>88</v>
      </c>
      <c r="L21" s="88">
        <v>140</v>
      </c>
      <c r="M21" s="241">
        <f>SUM(H21:L21)</f>
        <v>534</v>
      </c>
      <c r="N21" s="88">
        <v>127</v>
      </c>
      <c r="O21" s="88">
        <v>106</v>
      </c>
      <c r="P21" s="88">
        <v>110</v>
      </c>
      <c r="Q21" s="88">
        <v>108</v>
      </c>
      <c r="R21" s="88">
        <v>125</v>
      </c>
      <c r="S21" s="241">
        <f>SUM(N21:R21)</f>
        <v>576</v>
      </c>
      <c r="T21" s="676">
        <v>123</v>
      </c>
      <c r="U21" s="88">
        <v>112</v>
      </c>
      <c r="V21" s="88">
        <v>109</v>
      </c>
      <c r="W21" s="88">
        <v>100</v>
      </c>
      <c r="X21" s="88">
        <v>122</v>
      </c>
      <c r="Y21" s="241">
        <f>SUM(T21:X21)</f>
        <v>566</v>
      </c>
      <c r="Z21" s="669">
        <v>129</v>
      </c>
      <c r="AA21" s="669">
        <v>107</v>
      </c>
      <c r="AB21" s="669">
        <v>106</v>
      </c>
      <c r="AC21" s="669">
        <v>114</v>
      </c>
      <c r="AD21" s="669">
        <v>112</v>
      </c>
      <c r="AE21" s="244">
        <f>SUM(Z21:AD21)</f>
        <v>568</v>
      </c>
      <c r="AF21" s="1"/>
      <c r="AG21" s="163"/>
      <c r="AH21" s="163"/>
      <c r="AI21" s="163"/>
      <c r="AJ21" s="163"/>
      <c r="AK21" s="163"/>
      <c r="AL21" s="163"/>
    </row>
    <row r="22" spans="1:38" ht="18.600000000000001">
      <c r="A22" s="1"/>
      <c r="B22" s="675">
        <v>20</v>
      </c>
      <c r="C22" s="150" t="s">
        <v>38</v>
      </c>
      <c r="D22" s="241">
        <f>SUM(M22+S22+Y22+AE22)</f>
        <v>2233</v>
      </c>
      <c r="E22" s="75"/>
      <c r="F22" s="320">
        <f>SUM(D22)/20</f>
        <v>111.65</v>
      </c>
      <c r="G22" s="87"/>
      <c r="H22" s="88">
        <v>106</v>
      </c>
      <c r="I22" s="88">
        <v>129</v>
      </c>
      <c r="J22" s="88">
        <v>120</v>
      </c>
      <c r="K22" s="88">
        <v>120</v>
      </c>
      <c r="L22" s="88">
        <v>85</v>
      </c>
      <c r="M22" s="241">
        <f>SUM(H22:L22)</f>
        <v>560</v>
      </c>
      <c r="N22" s="88">
        <v>120</v>
      </c>
      <c r="O22" s="88">
        <v>106</v>
      </c>
      <c r="P22" s="88">
        <v>100</v>
      </c>
      <c r="Q22" s="88">
        <v>98</v>
      </c>
      <c r="R22" s="88">
        <v>108</v>
      </c>
      <c r="S22" s="241">
        <f>SUM(N22:R22)</f>
        <v>532</v>
      </c>
      <c r="T22" s="676">
        <v>88</v>
      </c>
      <c r="U22" s="88">
        <v>125</v>
      </c>
      <c r="V22" s="88">
        <v>106</v>
      </c>
      <c r="W22" s="88">
        <v>105</v>
      </c>
      <c r="X22" s="88">
        <v>124</v>
      </c>
      <c r="Y22" s="241">
        <f>SUM(T22:X22)</f>
        <v>548</v>
      </c>
      <c r="Z22" s="669">
        <v>105</v>
      </c>
      <c r="AA22" s="669">
        <v>129</v>
      </c>
      <c r="AB22" s="669">
        <v>108</v>
      </c>
      <c r="AC22" s="669">
        <v>127</v>
      </c>
      <c r="AD22" s="669">
        <v>124</v>
      </c>
      <c r="AE22" s="244">
        <f>SUM(Z22:AD22)</f>
        <v>593</v>
      </c>
      <c r="AF22" s="1"/>
      <c r="AG22" s="163"/>
      <c r="AH22" s="163"/>
      <c r="AI22" s="163"/>
      <c r="AJ22" s="163"/>
      <c r="AK22" s="163"/>
      <c r="AL22" s="163"/>
    </row>
    <row r="23" spans="1:38" ht="18.600000000000001">
      <c r="A23" s="1"/>
      <c r="B23" s="675">
        <v>21</v>
      </c>
      <c r="C23" s="150" t="s">
        <v>69</v>
      </c>
      <c r="D23" s="241">
        <f>SUM(M23+S23+Y23+AE23)</f>
        <v>2114</v>
      </c>
      <c r="E23" s="75"/>
      <c r="F23" s="320">
        <f>SUM(D23)/20</f>
        <v>105.7</v>
      </c>
      <c r="G23" s="87"/>
      <c r="H23" s="88">
        <v>100</v>
      </c>
      <c r="I23" s="88">
        <v>90</v>
      </c>
      <c r="J23" s="88">
        <v>124</v>
      </c>
      <c r="K23" s="88">
        <v>103</v>
      </c>
      <c r="L23" s="88">
        <v>103</v>
      </c>
      <c r="M23" s="241">
        <f>SUM(H23:L23)</f>
        <v>520</v>
      </c>
      <c r="N23" s="88">
        <v>109</v>
      </c>
      <c r="O23" s="88">
        <v>107</v>
      </c>
      <c r="P23" s="88">
        <v>95</v>
      </c>
      <c r="Q23" s="88">
        <v>94</v>
      </c>
      <c r="R23" s="88">
        <v>107</v>
      </c>
      <c r="S23" s="241">
        <f>SUM(N23:R23)</f>
        <v>512</v>
      </c>
      <c r="T23" s="676">
        <v>123</v>
      </c>
      <c r="U23" s="88">
        <v>104</v>
      </c>
      <c r="V23" s="88">
        <v>127</v>
      </c>
      <c r="W23" s="88">
        <v>87</v>
      </c>
      <c r="X23" s="88">
        <v>103</v>
      </c>
      <c r="Y23" s="241">
        <f>SUM(T23:X23)</f>
        <v>544</v>
      </c>
      <c r="Z23" s="669">
        <v>122</v>
      </c>
      <c r="AA23" s="669">
        <v>106</v>
      </c>
      <c r="AB23" s="669">
        <v>112</v>
      </c>
      <c r="AC23" s="669">
        <v>108</v>
      </c>
      <c r="AD23" s="669">
        <v>90</v>
      </c>
      <c r="AE23" s="244">
        <f>SUM(Z23:AD23)</f>
        <v>538</v>
      </c>
      <c r="AF23" s="1"/>
      <c r="AG23" s="163"/>
      <c r="AH23" s="163"/>
      <c r="AI23" s="163"/>
      <c r="AJ23" s="163"/>
      <c r="AK23" s="163"/>
      <c r="AL23" s="163"/>
    </row>
    <row r="24" spans="1:38" ht="18.600000000000001">
      <c r="A24" s="1"/>
      <c r="B24" s="675">
        <v>22</v>
      </c>
      <c r="C24" s="150" t="s">
        <v>36</v>
      </c>
      <c r="D24" s="241">
        <f>SUM(M24+S24+Y24+AE24)</f>
        <v>2081</v>
      </c>
      <c r="E24" s="75"/>
      <c r="F24" s="320">
        <f>SUM(D24)/20</f>
        <v>104.05</v>
      </c>
      <c r="G24" s="87"/>
      <c r="H24" s="88">
        <v>108</v>
      </c>
      <c r="I24" s="88">
        <v>87</v>
      </c>
      <c r="J24" s="88">
        <v>124</v>
      </c>
      <c r="K24" s="88">
        <v>93</v>
      </c>
      <c r="L24" s="88">
        <v>92</v>
      </c>
      <c r="M24" s="241">
        <f>SUM(H24:L24)</f>
        <v>504</v>
      </c>
      <c r="N24" s="88">
        <v>104</v>
      </c>
      <c r="O24" s="88">
        <v>122</v>
      </c>
      <c r="P24" s="88">
        <v>104</v>
      </c>
      <c r="Q24" s="88">
        <v>106</v>
      </c>
      <c r="R24" s="88">
        <v>108</v>
      </c>
      <c r="S24" s="241">
        <f>SUM(N24:R24)</f>
        <v>544</v>
      </c>
      <c r="T24" s="676">
        <v>107</v>
      </c>
      <c r="U24" s="88">
        <v>107</v>
      </c>
      <c r="V24" s="88">
        <v>111</v>
      </c>
      <c r="W24" s="88">
        <v>104</v>
      </c>
      <c r="X24" s="88">
        <v>120</v>
      </c>
      <c r="Y24" s="241">
        <f>SUM(T24:X24)</f>
        <v>549</v>
      </c>
      <c r="Z24" s="669">
        <v>91</v>
      </c>
      <c r="AA24" s="669">
        <v>86</v>
      </c>
      <c r="AB24" s="669">
        <v>77</v>
      </c>
      <c r="AC24" s="669">
        <v>122</v>
      </c>
      <c r="AD24" s="669">
        <v>108</v>
      </c>
      <c r="AE24" s="244">
        <f>SUM(Z24:AD24)</f>
        <v>484</v>
      </c>
      <c r="AF24" s="1"/>
      <c r="AG24" s="163"/>
      <c r="AH24" s="163"/>
      <c r="AI24" s="163"/>
      <c r="AJ24" s="163"/>
      <c r="AK24" s="163"/>
      <c r="AL24" s="163"/>
    </row>
    <row r="25" spans="1:38" ht="18.600000000000001">
      <c r="A25" s="1"/>
      <c r="B25" s="675">
        <v>23</v>
      </c>
      <c r="C25" s="71" t="s">
        <v>41</v>
      </c>
      <c r="D25" s="241">
        <f>SUM(M25+S25+Y25+AE25)</f>
        <v>2062</v>
      </c>
      <c r="E25" s="75"/>
      <c r="F25" s="320">
        <f>SUM(D25)/20</f>
        <v>103.1</v>
      </c>
      <c r="G25" s="87"/>
      <c r="H25" s="88">
        <v>128</v>
      </c>
      <c r="I25" s="88">
        <v>104</v>
      </c>
      <c r="J25" s="88">
        <v>109</v>
      </c>
      <c r="K25" s="88">
        <v>97</v>
      </c>
      <c r="L25" s="88">
        <v>120</v>
      </c>
      <c r="M25" s="241">
        <f>SUM(H25:L25)</f>
        <v>558</v>
      </c>
      <c r="N25" s="88">
        <v>128</v>
      </c>
      <c r="O25" s="88">
        <v>102</v>
      </c>
      <c r="P25" s="88">
        <v>105</v>
      </c>
      <c r="Q25" s="88">
        <v>110</v>
      </c>
      <c r="R25" s="88">
        <v>104</v>
      </c>
      <c r="S25" s="241">
        <f>SUM(N25:R25)</f>
        <v>549</v>
      </c>
      <c r="T25" s="88">
        <v>105</v>
      </c>
      <c r="U25" s="88">
        <v>93</v>
      </c>
      <c r="V25" s="88">
        <v>86</v>
      </c>
      <c r="W25" s="88">
        <v>107</v>
      </c>
      <c r="X25" s="88">
        <v>106</v>
      </c>
      <c r="Y25" s="241">
        <f>SUM(T25:X25)</f>
        <v>497</v>
      </c>
      <c r="Z25" s="677">
        <v>76</v>
      </c>
      <c r="AA25" s="677">
        <v>95</v>
      </c>
      <c r="AB25" s="677">
        <v>75</v>
      </c>
      <c r="AC25" s="677">
        <v>107</v>
      </c>
      <c r="AD25" s="677">
        <v>105</v>
      </c>
      <c r="AE25" s="244">
        <f>SUM(Z25:AD25)</f>
        <v>458</v>
      </c>
      <c r="AF25" s="1"/>
      <c r="AG25" s="163"/>
      <c r="AH25" s="163"/>
      <c r="AI25" s="163"/>
      <c r="AJ25" s="163"/>
      <c r="AK25" s="163"/>
      <c r="AL25" s="163"/>
    </row>
    <row r="26" spans="1:38" ht="18.600000000000001">
      <c r="A26" s="1"/>
      <c r="B26" s="675">
        <v>24</v>
      </c>
      <c r="C26" s="71" t="s">
        <v>39</v>
      </c>
      <c r="D26" s="241">
        <f>SUM(M26+S26+Y26+AE26)</f>
        <v>1989</v>
      </c>
      <c r="E26" s="75"/>
      <c r="F26" s="320">
        <f>SUM(D26)/20</f>
        <v>99.45</v>
      </c>
      <c r="G26" s="87"/>
      <c r="H26" s="88">
        <v>71</v>
      </c>
      <c r="I26" s="88">
        <v>106</v>
      </c>
      <c r="J26" s="88">
        <v>105</v>
      </c>
      <c r="K26" s="88">
        <v>62</v>
      </c>
      <c r="L26" s="88">
        <v>109</v>
      </c>
      <c r="M26" s="241">
        <f>SUM(H26:L26)</f>
        <v>453</v>
      </c>
      <c r="N26" s="88">
        <v>103</v>
      </c>
      <c r="O26" s="88">
        <v>90</v>
      </c>
      <c r="P26" s="88">
        <v>104</v>
      </c>
      <c r="Q26" s="88">
        <v>96</v>
      </c>
      <c r="R26" s="88">
        <v>91</v>
      </c>
      <c r="S26" s="241">
        <f>SUM(N26:R26)</f>
        <v>484</v>
      </c>
      <c r="T26" s="88">
        <v>85</v>
      </c>
      <c r="U26" s="88">
        <v>92</v>
      </c>
      <c r="V26" s="88">
        <v>120</v>
      </c>
      <c r="W26" s="88">
        <v>84</v>
      </c>
      <c r="X26" s="88">
        <v>103</v>
      </c>
      <c r="Y26" s="241">
        <f>SUM(T26:X26)</f>
        <v>484</v>
      </c>
      <c r="Z26" s="677">
        <v>99</v>
      </c>
      <c r="AA26" s="677">
        <v>121</v>
      </c>
      <c r="AB26" s="677">
        <v>121</v>
      </c>
      <c r="AC26" s="677">
        <v>121</v>
      </c>
      <c r="AD26" s="677">
        <v>106</v>
      </c>
      <c r="AE26" s="244">
        <f>SUM(Z26:AD26)</f>
        <v>568</v>
      </c>
      <c r="AF26" s="1"/>
      <c r="AG26" s="163"/>
      <c r="AH26" s="163"/>
      <c r="AI26" s="163"/>
      <c r="AJ26" s="163"/>
      <c r="AK26" s="163"/>
      <c r="AL26" s="163"/>
    </row>
    <row r="27" spans="1:38" ht="18.600000000000001">
      <c r="A27" s="1"/>
      <c r="B27" s="675">
        <v>25</v>
      </c>
      <c r="C27" s="150" t="s">
        <v>37</v>
      </c>
      <c r="D27" s="241">
        <f>SUM(M27+S27+Y27+AE27)</f>
        <v>1814</v>
      </c>
      <c r="E27" s="86">
        <v>2121</v>
      </c>
      <c r="F27" s="320">
        <f>SUM(D27)/20</f>
        <v>90.7</v>
      </c>
      <c r="G27" s="87"/>
      <c r="H27" s="88">
        <v>67</v>
      </c>
      <c r="I27" s="88">
        <v>104</v>
      </c>
      <c r="J27" s="88">
        <v>89</v>
      </c>
      <c r="K27" s="88">
        <v>68</v>
      </c>
      <c r="L27" s="88">
        <v>75</v>
      </c>
      <c r="M27" s="241">
        <f>SUM(H27:L27)</f>
        <v>403</v>
      </c>
      <c r="N27" s="88">
        <v>86</v>
      </c>
      <c r="O27" s="88">
        <v>57</v>
      </c>
      <c r="P27" s="88">
        <v>53</v>
      </c>
      <c r="Q27" s="88">
        <v>107</v>
      </c>
      <c r="R27" s="88">
        <v>77</v>
      </c>
      <c r="S27" s="241">
        <f>SUM(N27:R27)</f>
        <v>380</v>
      </c>
      <c r="T27" s="88">
        <v>104</v>
      </c>
      <c r="U27" s="88">
        <v>93</v>
      </c>
      <c r="V27" s="88">
        <v>124</v>
      </c>
      <c r="W27" s="88">
        <v>102</v>
      </c>
      <c r="X27" s="88">
        <v>92</v>
      </c>
      <c r="Y27" s="241">
        <f>SUM(T27:X27)</f>
        <v>515</v>
      </c>
      <c r="Z27" s="669">
        <v>111</v>
      </c>
      <c r="AA27" s="669">
        <v>108</v>
      </c>
      <c r="AB27" s="669">
        <v>112</v>
      </c>
      <c r="AC27" s="669">
        <v>108</v>
      </c>
      <c r="AD27" s="669">
        <v>77</v>
      </c>
      <c r="AE27" s="244">
        <f>SUM(Z27:AD27)</f>
        <v>516</v>
      </c>
      <c r="AF27" s="1"/>
      <c r="AG27" s="163"/>
      <c r="AH27" s="163"/>
      <c r="AI27" s="163"/>
      <c r="AJ27" s="163"/>
      <c r="AK27" s="163"/>
      <c r="AL27" s="163"/>
    </row>
    <row r="28" spans="1:38" ht="18.600000000000001">
      <c r="A28" s="1"/>
      <c r="B28" s="675">
        <v>26</v>
      </c>
      <c r="C28" s="151" t="s">
        <v>30</v>
      </c>
      <c r="D28" s="241">
        <f>SUM(M28+S28+Y28+AE28)</f>
        <v>0</v>
      </c>
      <c r="E28" s="86">
        <v>2048</v>
      </c>
      <c r="F28" s="320">
        <f>SUM(D28)/20</f>
        <v>0</v>
      </c>
      <c r="G28" s="87"/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241">
        <f>SUM(H28:L28)</f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241">
        <f>SUM(N28:R28)</f>
        <v>0</v>
      </c>
      <c r="T28" s="676">
        <v>0</v>
      </c>
      <c r="U28" s="88">
        <v>0</v>
      </c>
      <c r="V28" s="88">
        <v>0</v>
      </c>
      <c r="W28" s="88">
        <v>0</v>
      </c>
      <c r="X28" s="88">
        <v>0</v>
      </c>
      <c r="Y28" s="241">
        <f>SUM(T28:X28)</f>
        <v>0</v>
      </c>
      <c r="Z28" s="669">
        <v>0</v>
      </c>
      <c r="AA28" s="669">
        <v>0</v>
      </c>
      <c r="AB28" s="669">
        <v>0</v>
      </c>
      <c r="AC28" s="669">
        <v>0</v>
      </c>
      <c r="AD28" s="669">
        <v>0</v>
      </c>
      <c r="AE28" s="244">
        <f>SUM(Z28:AD28)</f>
        <v>0</v>
      </c>
      <c r="AF28" s="1"/>
      <c r="AG28" s="163"/>
      <c r="AH28" s="163"/>
      <c r="AI28" s="163"/>
      <c r="AJ28" s="163"/>
      <c r="AK28" s="163"/>
      <c r="AL28" s="163"/>
    </row>
    <row r="29" spans="1:38" ht="18.600000000000001">
      <c r="A29" s="1"/>
      <c r="B29" s="673">
        <v>27</v>
      </c>
      <c r="C29" s="150" t="s">
        <v>87</v>
      </c>
      <c r="D29" s="241">
        <f>SUM(M29+S29+Y29+AE29)</f>
        <v>0</v>
      </c>
      <c r="E29" s="75"/>
      <c r="F29" s="320">
        <f>SUM(D29)/20</f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41">
        <f>SUM(H29:L29)</f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41">
        <f>SUM(N29:R29)</f>
        <v>0</v>
      </c>
      <c r="T29" s="676">
        <v>0</v>
      </c>
      <c r="U29" s="88">
        <v>0</v>
      </c>
      <c r="V29" s="88">
        <v>0</v>
      </c>
      <c r="W29" s="88">
        <v>0</v>
      </c>
      <c r="X29" s="88">
        <v>0</v>
      </c>
      <c r="Y29" s="241">
        <f>SUM(T29:X29)</f>
        <v>0</v>
      </c>
      <c r="Z29" s="669">
        <v>0</v>
      </c>
      <c r="AA29" s="669">
        <v>0</v>
      </c>
      <c r="AB29" s="669">
        <v>0</v>
      </c>
      <c r="AC29" s="669">
        <v>0</v>
      </c>
      <c r="AD29" s="669">
        <v>0</v>
      </c>
      <c r="AE29" s="244">
        <f>SUM(Z29:AD29)</f>
        <v>0</v>
      </c>
      <c r="AF29" s="1"/>
      <c r="AG29" s="163"/>
      <c r="AH29" s="163"/>
      <c r="AI29" s="163"/>
      <c r="AJ29" s="163"/>
      <c r="AK29" s="163"/>
      <c r="AL29" s="163"/>
    </row>
    <row r="30" spans="1:38" ht="18.600000000000001">
      <c r="A30" s="1"/>
      <c r="B30" s="673">
        <v>28</v>
      </c>
      <c r="C30" s="150" t="s">
        <v>60</v>
      </c>
      <c r="D30" s="241">
        <f>SUM(M30+S30+Y30+AE30)</f>
        <v>0</v>
      </c>
      <c r="E30" s="75"/>
      <c r="F30" s="320">
        <f>SUM(D30)/20</f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41">
        <f>SUM(H30:L30)</f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41">
        <f>SUM(N30:R30)</f>
        <v>0</v>
      </c>
      <c r="T30" s="676">
        <v>0</v>
      </c>
      <c r="U30" s="88">
        <v>0</v>
      </c>
      <c r="V30" s="88">
        <v>0</v>
      </c>
      <c r="W30" s="88">
        <v>0</v>
      </c>
      <c r="X30" s="88">
        <v>0</v>
      </c>
      <c r="Y30" s="241">
        <f>SUM(T30:X30)</f>
        <v>0</v>
      </c>
      <c r="Z30" s="669">
        <v>0</v>
      </c>
      <c r="AA30" s="669">
        <v>0</v>
      </c>
      <c r="AB30" s="669">
        <v>0</v>
      </c>
      <c r="AC30" s="669">
        <v>0</v>
      </c>
      <c r="AD30" s="669">
        <v>0</v>
      </c>
      <c r="AE30" s="244">
        <f>SUM(Z30:AD30)</f>
        <v>0</v>
      </c>
      <c r="AF30" s="1"/>
      <c r="AG30" s="163"/>
      <c r="AH30" s="163"/>
      <c r="AI30" s="163"/>
      <c r="AJ30" s="163"/>
      <c r="AK30" s="163"/>
      <c r="AL30" s="163"/>
    </row>
    <row r="31" spans="1:38" ht="18.600000000000001">
      <c r="A31" s="1"/>
      <c r="B31" s="673">
        <v>29</v>
      </c>
      <c r="C31" s="150" t="s">
        <v>34</v>
      </c>
      <c r="D31" s="241">
        <f>SUM(M31+S31+Y31+AE31)</f>
        <v>0</v>
      </c>
      <c r="E31" s="75"/>
      <c r="F31" s="320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41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41">
        <f>SUM(N31:R31)</f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241">
        <f>SUM(T31:X31)</f>
        <v>0</v>
      </c>
      <c r="Z31" s="669">
        <v>0</v>
      </c>
      <c r="AA31" s="669">
        <v>0</v>
      </c>
      <c r="AB31" s="669">
        <v>0</v>
      </c>
      <c r="AC31" s="669">
        <v>0</v>
      </c>
      <c r="AD31" s="669">
        <v>0</v>
      </c>
      <c r="AE31" s="244">
        <f>SUM(Z31:AD31)</f>
        <v>0</v>
      </c>
      <c r="AF31" s="1"/>
      <c r="AG31" s="163"/>
      <c r="AH31" s="163"/>
      <c r="AI31" s="163"/>
      <c r="AJ31" s="163"/>
      <c r="AK31" s="163"/>
      <c r="AL31" s="163"/>
    </row>
    <row r="32" spans="1:38" ht="18.600000000000001">
      <c r="A32" s="1"/>
      <c r="B32" s="673">
        <v>30</v>
      </c>
      <c r="C32" s="150" t="s">
        <v>71</v>
      </c>
      <c r="D32" s="241">
        <f>SUM(M32+S32+Y32+AE32)</f>
        <v>0</v>
      </c>
      <c r="E32" s="86">
        <v>2149</v>
      </c>
      <c r="F32" s="320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41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41">
        <f>SUM(N32:R32)</f>
        <v>0</v>
      </c>
      <c r="T32" s="676">
        <v>0</v>
      </c>
      <c r="U32" s="88">
        <v>0</v>
      </c>
      <c r="V32" s="88">
        <v>0</v>
      </c>
      <c r="W32" s="88">
        <v>0</v>
      </c>
      <c r="X32" s="88">
        <v>0</v>
      </c>
      <c r="Y32" s="241">
        <f>SUM(T32:X32)</f>
        <v>0</v>
      </c>
      <c r="Z32" s="669">
        <v>0</v>
      </c>
      <c r="AA32" s="669">
        <v>0</v>
      </c>
      <c r="AB32" s="669">
        <v>0</v>
      </c>
      <c r="AC32" s="669">
        <v>0</v>
      </c>
      <c r="AD32" s="669">
        <v>0</v>
      </c>
      <c r="AE32" s="244">
        <f>SUM(Z32:AD32)</f>
        <v>0</v>
      </c>
      <c r="AF32" s="1"/>
      <c r="AG32" s="163"/>
      <c r="AH32" s="163"/>
      <c r="AI32" s="163"/>
      <c r="AJ32" s="163"/>
      <c r="AK32" s="163"/>
      <c r="AL32" s="163"/>
    </row>
    <row r="33" spans="1:38" ht="18.600000000000001">
      <c r="A33" s="1"/>
      <c r="B33" s="673">
        <v>31</v>
      </c>
      <c r="C33" s="150" t="s">
        <v>58</v>
      </c>
      <c r="D33" s="241">
        <f>SUM(M33+S33+Y33+AE33)</f>
        <v>0</v>
      </c>
      <c r="E33" s="75"/>
      <c r="F33" s="320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41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41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41">
        <f>SUM(T33:X33)</f>
        <v>0</v>
      </c>
      <c r="Z33" s="669">
        <v>0</v>
      </c>
      <c r="AA33" s="669">
        <v>0</v>
      </c>
      <c r="AB33" s="669">
        <v>0</v>
      </c>
      <c r="AC33" s="669">
        <v>0</v>
      </c>
      <c r="AD33" s="669">
        <v>0</v>
      </c>
      <c r="AE33" s="244">
        <f>SUM(Z33:AD33)</f>
        <v>0</v>
      </c>
      <c r="AF33" s="1"/>
      <c r="AG33" s="163"/>
      <c r="AH33" s="163"/>
      <c r="AI33" s="163"/>
      <c r="AJ33" s="163"/>
      <c r="AK33" s="163"/>
      <c r="AL33" s="163"/>
    </row>
    <row r="34" spans="1:38" ht="19.2" thickBot="1">
      <c r="A34" s="1"/>
      <c r="B34" s="672">
        <v>32</v>
      </c>
      <c r="C34" s="156" t="s">
        <v>40</v>
      </c>
      <c r="D34" s="242">
        <f>SUM(M34+S34+Y34+AE34)</f>
        <v>0</v>
      </c>
      <c r="E34" s="670"/>
      <c r="F34" s="321">
        <f>SUM(D34)/20</f>
        <v>0</v>
      </c>
      <c r="G34" s="670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42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42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42">
        <f>SUM(T34:X34)</f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246">
        <f>SUM(Z34:AD34)</f>
        <v>0</v>
      </c>
      <c r="AF34" s="1"/>
      <c r="AG34" s="163"/>
      <c r="AH34" s="163"/>
      <c r="AI34" s="163"/>
      <c r="AJ34" s="163"/>
      <c r="AK34" s="163"/>
      <c r="AL34" s="163"/>
    </row>
    <row r="35" spans="1:38" ht="18.600000000000001">
      <c r="A35" s="1"/>
      <c r="B35" s="4"/>
      <c r="C35" s="665"/>
      <c r="D35" s="26"/>
      <c r="E35" s="5"/>
      <c r="F35" s="666"/>
      <c r="G35" s="667"/>
      <c r="H35" s="668"/>
      <c r="I35" s="668"/>
      <c r="J35" s="668"/>
      <c r="K35" s="668"/>
      <c r="L35" s="668"/>
      <c r="M35" s="26"/>
      <c r="N35" s="668"/>
      <c r="O35" s="668"/>
      <c r="P35" s="668"/>
      <c r="Q35" s="668"/>
      <c r="R35" s="668"/>
      <c r="S35" s="26"/>
      <c r="T35" s="7"/>
      <c r="U35" s="668"/>
      <c r="V35" s="668"/>
      <c r="W35" s="668"/>
      <c r="X35" s="668"/>
      <c r="Y35" s="26"/>
      <c r="Z35" s="1"/>
      <c r="AA35" s="1"/>
      <c r="AB35" s="1"/>
      <c r="AC35" s="1"/>
      <c r="AD35" s="1"/>
      <c r="AE35" s="1"/>
      <c r="AF35" s="1"/>
      <c r="AG35" s="163"/>
      <c r="AH35" s="163"/>
      <c r="AI35" s="163"/>
      <c r="AJ35" s="163"/>
      <c r="AK35" s="163"/>
      <c r="AL35" s="163"/>
    </row>
    <row r="36" spans="1:38" ht="18.600000000000001">
      <c r="A36" s="152"/>
      <c r="B36" s="74"/>
      <c r="C36" s="162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55"/>
      <c r="U36" s="88"/>
      <c r="V36" s="88"/>
      <c r="W36" s="88"/>
      <c r="X36" s="88"/>
      <c r="Y36" s="86"/>
      <c r="Z36" s="152"/>
      <c r="AA36" s="152"/>
      <c r="AB36" s="152"/>
      <c r="AC36" s="152"/>
      <c r="AD36" s="152"/>
      <c r="AE36" s="152"/>
      <c r="AF36" s="152"/>
      <c r="AG36" s="163"/>
      <c r="AH36" s="163"/>
      <c r="AI36" s="163"/>
      <c r="AJ36" s="163"/>
      <c r="AK36" s="163"/>
      <c r="AL36" s="163"/>
    </row>
    <row r="37" spans="1:38" ht="18.600000000000001">
      <c r="A37" s="152"/>
      <c r="B37" s="74"/>
      <c r="C37" s="162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55"/>
      <c r="U37" s="88"/>
      <c r="V37" s="88"/>
      <c r="W37" s="88"/>
      <c r="X37" s="88"/>
      <c r="Y37" s="86"/>
      <c r="Z37" s="152"/>
      <c r="AA37" s="152"/>
      <c r="AB37" s="152"/>
      <c r="AC37" s="152"/>
      <c r="AD37" s="152"/>
      <c r="AE37" s="152"/>
      <c r="AF37" s="152"/>
      <c r="AG37" s="163"/>
      <c r="AH37" s="163"/>
      <c r="AI37" s="163"/>
      <c r="AJ37" s="163"/>
      <c r="AK37" s="163"/>
      <c r="AL37" s="163"/>
    </row>
    <row r="38" spans="1:38" ht="18.600000000000001">
      <c r="A38" s="152"/>
      <c r="B38" s="74"/>
      <c r="C38" s="162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55"/>
      <c r="U38" s="88"/>
      <c r="V38" s="88"/>
      <c r="W38" s="88"/>
      <c r="X38" s="88"/>
      <c r="Y38" s="86"/>
      <c r="Z38" s="152"/>
      <c r="AA38" s="152"/>
      <c r="AB38" s="152"/>
      <c r="AC38" s="152"/>
      <c r="AD38" s="152"/>
      <c r="AE38" s="152"/>
      <c r="AF38" s="152"/>
      <c r="AG38" s="163"/>
      <c r="AH38" s="163"/>
      <c r="AI38" s="163"/>
      <c r="AJ38" s="163"/>
      <c r="AK38" s="163"/>
      <c r="AL38" s="163"/>
    </row>
    <row r="39" spans="1:38" ht="18.600000000000001">
      <c r="A39" s="152"/>
      <c r="B39" s="74"/>
      <c r="C39" s="162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55"/>
      <c r="U39" s="88"/>
      <c r="V39" s="88"/>
      <c r="W39" s="88"/>
      <c r="X39" s="88"/>
      <c r="Y39" s="86"/>
      <c r="Z39" s="152"/>
      <c r="AA39" s="152"/>
      <c r="AB39" s="152"/>
      <c r="AC39" s="152"/>
      <c r="AD39" s="152"/>
      <c r="AE39" s="152"/>
      <c r="AF39" s="152"/>
      <c r="AG39" s="163"/>
      <c r="AH39" s="163"/>
      <c r="AI39" s="163"/>
      <c r="AJ39" s="163"/>
      <c r="AK39" s="163"/>
      <c r="AL39" s="163"/>
    </row>
    <row r="40" spans="1:38" ht="18.600000000000001">
      <c r="A40" s="152"/>
      <c r="B40" s="74"/>
      <c r="C40" s="162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55"/>
      <c r="U40" s="88"/>
      <c r="V40" s="88"/>
      <c r="W40" s="88"/>
      <c r="X40" s="88"/>
      <c r="Y40" s="86"/>
      <c r="Z40" s="152"/>
      <c r="AA40" s="152"/>
      <c r="AB40" s="152"/>
      <c r="AC40" s="152"/>
      <c r="AD40" s="152"/>
      <c r="AE40" s="152"/>
      <c r="AF40" s="152"/>
      <c r="AG40" s="163"/>
      <c r="AH40" s="163"/>
      <c r="AI40" s="163"/>
      <c r="AJ40" s="163"/>
      <c r="AK40" s="163"/>
      <c r="AL40" s="163"/>
    </row>
    <row r="41" spans="1:38" ht="18.600000000000001">
      <c r="A41" s="152"/>
      <c r="B41" s="164"/>
      <c r="C41" s="165"/>
      <c r="D41" s="166"/>
      <c r="E41" s="166"/>
      <c r="F41" s="167"/>
      <c r="G41" s="167"/>
      <c r="H41" s="168"/>
      <c r="I41" s="168"/>
      <c r="J41" s="168"/>
      <c r="K41" s="168"/>
      <c r="L41" s="168"/>
      <c r="M41" s="166"/>
      <c r="N41" s="168"/>
      <c r="O41" s="168"/>
      <c r="P41" s="168"/>
      <c r="Q41" s="168"/>
      <c r="R41" s="168"/>
      <c r="S41" s="166"/>
      <c r="T41" s="155"/>
      <c r="U41" s="168"/>
      <c r="V41" s="168"/>
      <c r="W41" s="168"/>
      <c r="X41" s="168"/>
      <c r="Y41" s="166"/>
      <c r="Z41" s="152"/>
      <c r="AA41" s="152"/>
      <c r="AB41" s="152"/>
      <c r="AC41" s="152"/>
      <c r="AD41" s="152"/>
      <c r="AE41" s="152"/>
      <c r="AF41" s="152"/>
      <c r="AG41" s="163"/>
      <c r="AH41" s="163"/>
      <c r="AI41" s="163"/>
      <c r="AJ41" s="163"/>
      <c r="AK41" s="163"/>
      <c r="AL41" s="163"/>
    </row>
    <row r="42" spans="1:38" ht="18.600000000000001">
      <c r="A42" s="152"/>
      <c r="B42" s="164"/>
      <c r="C42" s="165"/>
      <c r="D42" s="166"/>
      <c r="E42" s="166"/>
      <c r="F42" s="167"/>
      <c r="G42" s="167"/>
      <c r="H42" s="168"/>
      <c r="I42" s="168"/>
      <c r="J42" s="168"/>
      <c r="K42" s="168"/>
      <c r="L42" s="168"/>
      <c r="M42" s="166"/>
      <c r="N42" s="168"/>
      <c r="O42" s="168"/>
      <c r="P42" s="168"/>
      <c r="Q42" s="168"/>
      <c r="R42" s="168"/>
      <c r="S42" s="166"/>
      <c r="T42" s="155"/>
      <c r="U42" s="168"/>
      <c r="V42" s="168"/>
      <c r="W42" s="168"/>
      <c r="X42" s="168"/>
      <c r="Y42" s="166"/>
      <c r="Z42" s="152"/>
      <c r="AA42" s="152"/>
      <c r="AB42" s="152"/>
      <c r="AC42" s="152"/>
      <c r="AD42" s="152"/>
      <c r="AE42" s="152"/>
      <c r="AF42" s="152"/>
      <c r="AG42" s="163"/>
      <c r="AH42" s="163"/>
      <c r="AI42" s="163"/>
      <c r="AJ42" s="163"/>
      <c r="AK42" s="163"/>
      <c r="AL42" s="163"/>
    </row>
    <row r="43" spans="1:38" ht="18.600000000000001">
      <c r="A43" s="152"/>
      <c r="B43" s="164"/>
      <c r="C43" s="165"/>
      <c r="D43" s="166"/>
      <c r="E43" s="166"/>
      <c r="F43" s="167"/>
      <c r="G43" s="167"/>
      <c r="H43" s="168"/>
      <c r="I43" s="168"/>
      <c r="J43" s="168"/>
      <c r="K43" s="168"/>
      <c r="L43" s="168"/>
      <c r="M43" s="166"/>
      <c r="N43" s="168"/>
      <c r="O43" s="168"/>
      <c r="P43" s="168"/>
      <c r="Q43" s="168"/>
      <c r="R43" s="168"/>
      <c r="S43" s="166"/>
      <c r="T43" s="168"/>
      <c r="U43" s="168"/>
      <c r="V43" s="168"/>
      <c r="W43" s="168"/>
      <c r="X43" s="168"/>
      <c r="Y43" s="166"/>
      <c r="Z43" s="152"/>
      <c r="AA43" s="152"/>
      <c r="AB43" s="152"/>
      <c r="AC43" s="152"/>
      <c r="AD43" s="152"/>
      <c r="AE43" s="152"/>
      <c r="AF43" s="152"/>
      <c r="AG43" s="163"/>
      <c r="AH43" s="163"/>
      <c r="AI43" s="163"/>
      <c r="AJ43" s="163"/>
      <c r="AK43" s="163"/>
      <c r="AL43" s="163"/>
    </row>
    <row r="44" spans="1:38" ht="18.600000000000001">
      <c r="A44" s="152"/>
      <c r="B44" s="164"/>
      <c r="C44" s="165"/>
      <c r="D44" s="166"/>
      <c r="E44" s="166"/>
      <c r="F44" s="167"/>
      <c r="G44" s="167"/>
      <c r="H44" s="168"/>
      <c r="I44" s="168"/>
      <c r="J44" s="168"/>
      <c r="K44" s="168"/>
      <c r="L44" s="168"/>
      <c r="M44" s="166"/>
      <c r="N44" s="168"/>
      <c r="O44" s="168"/>
      <c r="P44" s="168"/>
      <c r="Q44" s="168"/>
      <c r="R44" s="168"/>
      <c r="S44" s="166"/>
      <c r="T44" s="168"/>
      <c r="U44" s="168"/>
      <c r="V44" s="168"/>
      <c r="W44" s="168"/>
      <c r="X44" s="168"/>
      <c r="Y44" s="166"/>
      <c r="Z44" s="152"/>
      <c r="AA44" s="152"/>
      <c r="AB44" s="152"/>
      <c r="AC44" s="152"/>
      <c r="AD44" s="152"/>
      <c r="AE44" s="152"/>
      <c r="AF44" s="152"/>
      <c r="AG44" s="163"/>
      <c r="AH44" s="163"/>
      <c r="AI44" s="163"/>
      <c r="AJ44" s="163"/>
      <c r="AK44" s="163"/>
      <c r="AL44" s="163"/>
    </row>
    <row r="45" spans="1:38" ht="18.600000000000001">
      <c r="A45" s="152"/>
      <c r="B45" s="164"/>
      <c r="C45" s="165"/>
      <c r="D45" s="166"/>
      <c r="E45" s="166"/>
      <c r="F45" s="167"/>
      <c r="G45" s="167"/>
      <c r="H45" s="168"/>
      <c r="I45" s="168"/>
      <c r="J45" s="168"/>
      <c r="K45" s="168"/>
      <c r="L45" s="168"/>
      <c r="M45" s="166"/>
      <c r="N45" s="168"/>
      <c r="O45" s="168"/>
      <c r="P45" s="168"/>
      <c r="Q45" s="168"/>
      <c r="R45" s="168"/>
      <c r="S45" s="166"/>
      <c r="T45" s="168"/>
      <c r="U45" s="168"/>
      <c r="V45" s="168"/>
      <c r="W45" s="168"/>
      <c r="X45" s="168"/>
      <c r="Y45" s="166"/>
      <c r="Z45" s="152"/>
      <c r="AA45" s="152"/>
      <c r="AB45" s="152"/>
      <c r="AC45" s="152"/>
      <c r="AD45" s="152"/>
      <c r="AE45" s="152"/>
      <c r="AF45" s="152"/>
      <c r="AG45" s="163"/>
      <c r="AH45" s="163"/>
      <c r="AI45" s="163"/>
      <c r="AJ45" s="163"/>
      <c r="AK45" s="163"/>
      <c r="AL45" s="163"/>
    </row>
    <row r="46" spans="1:38" ht="18.600000000000001">
      <c r="A46" s="152"/>
      <c r="B46" s="164"/>
      <c r="C46" s="165"/>
      <c r="D46" s="166"/>
      <c r="E46" s="166"/>
      <c r="F46" s="167"/>
      <c r="G46" s="167"/>
      <c r="H46" s="168"/>
      <c r="I46" s="168"/>
      <c r="J46" s="168"/>
      <c r="K46" s="168"/>
      <c r="L46" s="168"/>
      <c r="M46" s="166"/>
      <c r="N46" s="168"/>
      <c r="O46" s="168"/>
      <c r="P46" s="168"/>
      <c r="Q46" s="168"/>
      <c r="R46" s="168"/>
      <c r="S46" s="166"/>
      <c r="T46" s="168"/>
      <c r="U46" s="168"/>
      <c r="V46" s="168"/>
      <c r="W46" s="168"/>
      <c r="X46" s="168"/>
      <c r="Y46" s="166"/>
      <c r="Z46" s="152"/>
      <c r="AA46" s="152"/>
      <c r="AB46" s="152"/>
      <c r="AC46" s="152"/>
      <c r="AD46" s="152"/>
      <c r="AE46" s="152"/>
      <c r="AF46" s="152"/>
      <c r="AG46" s="163"/>
      <c r="AH46" s="163"/>
      <c r="AI46" s="163"/>
      <c r="AJ46" s="163"/>
      <c r="AK46" s="163"/>
      <c r="AL46" s="163"/>
    </row>
    <row r="47" spans="1:38" ht="18.600000000000001">
      <c r="A47" s="152"/>
      <c r="B47" s="164"/>
      <c r="C47" s="165"/>
      <c r="D47" s="166"/>
      <c r="E47" s="166"/>
      <c r="F47" s="167"/>
      <c r="G47" s="167"/>
      <c r="H47" s="168"/>
      <c r="I47" s="168"/>
      <c r="J47" s="168"/>
      <c r="K47" s="168"/>
      <c r="L47" s="168"/>
      <c r="M47" s="166"/>
      <c r="N47" s="168"/>
      <c r="O47" s="168"/>
      <c r="P47" s="168"/>
      <c r="Q47" s="168"/>
      <c r="R47" s="168"/>
      <c r="S47" s="166"/>
      <c r="T47" s="168"/>
      <c r="U47" s="168"/>
      <c r="V47" s="168"/>
      <c r="W47" s="168"/>
      <c r="X47" s="168"/>
      <c r="Y47" s="166"/>
      <c r="Z47" s="152"/>
      <c r="AA47" s="152"/>
      <c r="AB47" s="152"/>
      <c r="AC47" s="152"/>
      <c r="AD47" s="152"/>
      <c r="AE47" s="152"/>
      <c r="AF47" s="152"/>
      <c r="AG47" s="163"/>
      <c r="AH47" s="163"/>
      <c r="AI47" s="163"/>
      <c r="AJ47" s="163"/>
      <c r="AK47" s="163"/>
      <c r="AL47" s="163"/>
    </row>
    <row r="48" spans="1:38" ht="18.600000000000001">
      <c r="A48" s="152"/>
      <c r="B48" s="164"/>
      <c r="C48" s="165"/>
      <c r="D48" s="166"/>
      <c r="E48" s="166"/>
      <c r="F48" s="167"/>
      <c r="G48" s="167"/>
      <c r="H48" s="168"/>
      <c r="I48" s="168"/>
      <c r="J48" s="168"/>
      <c r="K48" s="168"/>
      <c r="L48" s="168"/>
      <c r="M48" s="166"/>
      <c r="N48" s="168"/>
      <c r="O48" s="168"/>
      <c r="P48" s="168"/>
      <c r="Q48" s="168"/>
      <c r="R48" s="168"/>
      <c r="S48" s="166"/>
      <c r="T48" s="168"/>
      <c r="U48" s="168"/>
      <c r="V48" s="168"/>
      <c r="W48" s="168"/>
      <c r="X48" s="168"/>
      <c r="Y48" s="166"/>
      <c r="Z48" s="152"/>
      <c r="AA48" s="152"/>
      <c r="AB48" s="152"/>
      <c r="AC48" s="152"/>
      <c r="AD48" s="152"/>
      <c r="AE48" s="152"/>
      <c r="AF48" s="152"/>
      <c r="AG48" s="163"/>
      <c r="AH48" s="163"/>
      <c r="AI48" s="163"/>
      <c r="AJ48" s="163"/>
      <c r="AK48" s="163"/>
      <c r="AL48" s="163"/>
    </row>
    <row r="49" spans="1:38" ht="18.600000000000001">
      <c r="A49" s="152"/>
      <c r="B49" s="164"/>
      <c r="C49" s="165"/>
      <c r="D49" s="166"/>
      <c r="E49" s="166"/>
      <c r="F49" s="167"/>
      <c r="G49" s="167"/>
      <c r="H49" s="168"/>
      <c r="I49" s="168"/>
      <c r="J49" s="168"/>
      <c r="K49" s="168"/>
      <c r="L49" s="168"/>
      <c r="M49" s="166"/>
      <c r="N49" s="168"/>
      <c r="O49" s="168"/>
      <c r="P49" s="168"/>
      <c r="Q49" s="168"/>
      <c r="R49" s="168"/>
      <c r="S49" s="166"/>
      <c r="T49" s="168"/>
      <c r="U49" s="168"/>
      <c r="V49" s="168"/>
      <c r="W49" s="168"/>
      <c r="X49" s="168"/>
      <c r="Y49" s="166"/>
      <c r="Z49" s="152"/>
      <c r="AA49" s="152"/>
      <c r="AB49" s="152"/>
      <c r="AC49" s="152"/>
      <c r="AD49" s="152"/>
      <c r="AE49" s="152"/>
      <c r="AF49" s="152"/>
      <c r="AG49" s="163"/>
      <c r="AH49" s="163"/>
      <c r="AI49" s="163"/>
      <c r="AJ49" s="163"/>
      <c r="AK49" s="163"/>
      <c r="AL49" s="163"/>
    </row>
    <row r="50" spans="1:38" ht="18.600000000000001">
      <c r="A50" s="152"/>
      <c r="B50" s="164"/>
      <c r="C50" s="165"/>
      <c r="D50" s="166"/>
      <c r="E50" s="166"/>
      <c r="F50" s="167"/>
      <c r="G50" s="167"/>
      <c r="H50" s="168"/>
      <c r="I50" s="168"/>
      <c r="J50" s="168"/>
      <c r="K50" s="168"/>
      <c r="L50" s="168"/>
      <c r="M50" s="166"/>
      <c r="N50" s="168"/>
      <c r="O50" s="168"/>
      <c r="P50" s="168"/>
      <c r="Q50" s="168"/>
      <c r="R50" s="168"/>
      <c r="S50" s="166"/>
      <c r="T50" s="168"/>
      <c r="U50" s="168"/>
      <c r="V50" s="168"/>
      <c r="W50" s="168"/>
      <c r="X50" s="168"/>
      <c r="Y50" s="166"/>
      <c r="Z50" s="152"/>
      <c r="AA50" s="152"/>
      <c r="AB50" s="152"/>
      <c r="AC50" s="152"/>
      <c r="AD50" s="152"/>
      <c r="AE50" s="152"/>
      <c r="AF50" s="152"/>
      <c r="AG50" s="163"/>
      <c r="AH50" s="163"/>
      <c r="AI50" s="163"/>
      <c r="AJ50" s="163"/>
      <c r="AK50" s="163"/>
      <c r="AL50" s="163"/>
    </row>
    <row r="51" spans="1:38" ht="18.600000000000001">
      <c r="A51" s="152"/>
      <c r="B51" s="164"/>
      <c r="C51" s="165"/>
      <c r="D51" s="166"/>
      <c r="E51" s="166"/>
      <c r="F51" s="167"/>
      <c r="G51" s="167"/>
      <c r="H51" s="168"/>
      <c r="I51" s="168"/>
      <c r="J51" s="168"/>
      <c r="K51" s="168"/>
      <c r="L51" s="168"/>
      <c r="M51" s="166"/>
      <c r="N51" s="168"/>
      <c r="O51" s="168"/>
      <c r="P51" s="168"/>
      <c r="Q51" s="168"/>
      <c r="R51" s="168"/>
      <c r="S51" s="166"/>
      <c r="T51" s="168"/>
      <c r="U51" s="168"/>
      <c r="V51" s="168"/>
      <c r="W51" s="168"/>
      <c r="X51" s="168"/>
      <c r="Y51" s="166"/>
      <c r="Z51" s="152"/>
      <c r="AA51" s="152"/>
      <c r="AB51" s="152"/>
      <c r="AC51" s="152"/>
      <c r="AD51" s="152"/>
      <c r="AE51" s="152"/>
      <c r="AF51" s="152"/>
      <c r="AG51" s="163"/>
      <c r="AH51" s="163"/>
      <c r="AI51" s="163"/>
      <c r="AJ51" s="163"/>
      <c r="AK51" s="163"/>
      <c r="AL51" s="163"/>
    </row>
    <row r="52" spans="1:38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63"/>
      <c r="AH52" s="163"/>
      <c r="AI52" s="163"/>
      <c r="AJ52" s="163"/>
      <c r="AK52" s="163"/>
      <c r="AL52" s="163"/>
    </row>
    <row r="53" spans="1:38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63"/>
      <c r="AH53" s="163"/>
      <c r="AI53" s="163"/>
      <c r="AJ53" s="163"/>
      <c r="AK53" s="163"/>
      <c r="AL53" s="163"/>
    </row>
    <row r="54" spans="1:38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63"/>
      <c r="AH54" s="163"/>
      <c r="AI54" s="163"/>
      <c r="AJ54" s="163"/>
      <c r="AK54" s="163"/>
      <c r="AL54" s="163"/>
    </row>
    <row r="55" spans="1:38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63"/>
      <c r="AH55" s="163"/>
      <c r="AI55" s="163"/>
      <c r="AJ55" s="163"/>
      <c r="AK55" s="163"/>
      <c r="AL55" s="163"/>
    </row>
    <row r="56" spans="1:38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63"/>
      <c r="AH56" s="163"/>
      <c r="AI56" s="163"/>
      <c r="AJ56" s="163"/>
      <c r="AK56" s="163"/>
      <c r="AL56" s="163"/>
    </row>
    <row r="57" spans="1:38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63"/>
      <c r="AH57" s="163"/>
      <c r="AI57" s="163"/>
      <c r="AJ57" s="163"/>
      <c r="AK57" s="163"/>
      <c r="AL57" s="163"/>
    </row>
    <row r="58" spans="1:38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63"/>
      <c r="AH58" s="163"/>
      <c r="AI58" s="163"/>
      <c r="AJ58" s="163"/>
      <c r="AK58" s="163"/>
      <c r="AL58" s="163"/>
    </row>
    <row r="59" spans="1:38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63"/>
      <c r="AH59" s="163"/>
      <c r="AI59" s="163"/>
      <c r="AJ59" s="163"/>
      <c r="AK59" s="163"/>
      <c r="AL59" s="163"/>
    </row>
    <row r="60" spans="1:38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63"/>
      <c r="AH60" s="163"/>
      <c r="AI60" s="163"/>
      <c r="AJ60" s="163"/>
      <c r="AK60" s="163"/>
      <c r="AL60" s="163"/>
    </row>
    <row r="61" spans="1:38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63"/>
      <c r="AH61" s="163"/>
      <c r="AI61" s="163"/>
      <c r="AJ61" s="163"/>
      <c r="AK61" s="163"/>
      <c r="AL61" s="163"/>
    </row>
    <row r="62" spans="1:38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63"/>
      <c r="AH62" s="163"/>
      <c r="AI62" s="163"/>
      <c r="AJ62" s="163"/>
      <c r="AK62" s="163"/>
      <c r="AL62" s="163"/>
    </row>
    <row r="63" spans="1:38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63"/>
      <c r="AH63" s="163"/>
      <c r="AI63" s="163"/>
      <c r="AJ63" s="163"/>
      <c r="AK63" s="163"/>
      <c r="AL63" s="163"/>
    </row>
    <row r="64" spans="1:38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63"/>
      <c r="AH64" s="163"/>
      <c r="AI64" s="163"/>
      <c r="AJ64" s="163"/>
      <c r="AK64" s="163"/>
      <c r="AL64" s="163"/>
    </row>
    <row r="65" spans="1:38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63"/>
      <c r="AH65" s="163"/>
      <c r="AI65" s="163"/>
      <c r="AJ65" s="163"/>
      <c r="AK65" s="163"/>
      <c r="AL65" s="163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D39" sqref="D39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66" t="s">
        <v>85</v>
      </c>
      <c r="AD1" s="366"/>
      <c r="AE1" s="366"/>
      <c r="AF1" s="1"/>
      <c r="AG1" s="1"/>
      <c r="AH1" s="1"/>
      <c r="AI1" s="1"/>
      <c r="AJ1" s="1"/>
      <c r="AK1" s="1"/>
      <c r="AL1" s="1"/>
      <c r="AM1" s="1"/>
      <c r="AN1" s="1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66" t="s">
        <v>70</v>
      </c>
      <c r="AD2" s="366"/>
      <c r="AE2" s="366"/>
      <c r="AF2" s="1"/>
      <c r="AG2" s="1"/>
      <c r="AH2" s="1"/>
      <c r="AI2" s="1"/>
      <c r="AJ2" s="1"/>
      <c r="AK2" s="1"/>
      <c r="AL2" s="1"/>
      <c r="AM2" s="1"/>
      <c r="AN2" s="1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</row>
    <row r="4" spans="1:59">
      <c r="A4" s="1"/>
      <c r="B4" s="134"/>
      <c r="C4" s="135"/>
      <c r="D4" s="142" t="s">
        <v>11</v>
      </c>
      <c r="E4" s="135"/>
      <c r="F4" s="322" t="s">
        <v>82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6"/>
      <c r="AN4" s="1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</row>
    <row r="5" spans="1:59">
      <c r="A5" s="1"/>
      <c r="B5" s="137"/>
      <c r="C5" s="685" t="s">
        <v>78</v>
      </c>
      <c r="D5" s="681"/>
      <c r="E5" s="682"/>
      <c r="F5" s="686" t="s">
        <v>81</v>
      </c>
      <c r="G5" s="687">
        <v>44805</v>
      </c>
      <c r="H5" s="688"/>
      <c r="I5" s="687">
        <v>44819</v>
      </c>
      <c r="J5" s="684"/>
      <c r="K5" s="687">
        <v>44833</v>
      </c>
      <c r="L5" s="684"/>
      <c r="M5" s="687">
        <v>44847</v>
      </c>
      <c r="N5" s="682"/>
      <c r="O5" s="687">
        <v>43035</v>
      </c>
      <c r="P5" s="687">
        <v>44875</v>
      </c>
      <c r="Q5" s="684"/>
      <c r="R5" s="687">
        <v>44889</v>
      </c>
      <c r="S5" s="684"/>
      <c r="T5" s="687">
        <v>44903</v>
      </c>
      <c r="U5" s="684"/>
      <c r="V5" s="687">
        <v>44931</v>
      </c>
      <c r="W5" s="684"/>
      <c r="X5" s="687">
        <v>44945</v>
      </c>
      <c r="Y5" s="684"/>
      <c r="Z5" s="687">
        <v>44959</v>
      </c>
      <c r="AA5" s="684"/>
      <c r="AB5" s="687">
        <v>44972</v>
      </c>
      <c r="AC5" s="684"/>
      <c r="AD5" s="687">
        <v>44987</v>
      </c>
      <c r="AE5" s="684"/>
      <c r="AF5" s="687">
        <v>45001</v>
      </c>
      <c r="AG5" s="684"/>
      <c r="AH5" s="687">
        <v>45015</v>
      </c>
      <c r="AI5" s="684"/>
      <c r="AJ5" s="687">
        <v>45029</v>
      </c>
      <c r="AK5" s="684"/>
      <c r="AL5" s="687">
        <v>45036</v>
      </c>
      <c r="AM5" s="141"/>
      <c r="AN5" s="1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</row>
    <row r="6" spans="1:59" ht="17.399999999999999">
      <c r="A6" s="1"/>
      <c r="B6" s="138">
        <v>1</v>
      </c>
      <c r="C6" s="689" t="s">
        <v>25</v>
      </c>
      <c r="D6" s="681">
        <v>127</v>
      </c>
      <c r="E6" s="682"/>
      <c r="F6" s="683">
        <v>2</v>
      </c>
      <c r="G6" s="144">
        <v>14</v>
      </c>
      <c r="H6" s="144">
        <v>13</v>
      </c>
      <c r="I6" s="144">
        <v>12</v>
      </c>
      <c r="J6" s="144">
        <v>14</v>
      </c>
      <c r="K6" s="144">
        <v>0</v>
      </c>
      <c r="L6" s="144">
        <v>0</v>
      </c>
      <c r="M6" s="144">
        <v>13</v>
      </c>
      <c r="N6" s="144">
        <v>12</v>
      </c>
      <c r="O6" s="144">
        <v>12</v>
      </c>
      <c r="P6" s="144">
        <v>15</v>
      </c>
      <c r="Q6" s="144">
        <v>13</v>
      </c>
      <c r="R6" s="144">
        <v>13</v>
      </c>
      <c r="S6" s="144">
        <v>14</v>
      </c>
      <c r="T6" s="144">
        <v>15</v>
      </c>
      <c r="U6" s="144">
        <v>12</v>
      </c>
      <c r="V6" s="144">
        <v>14</v>
      </c>
      <c r="W6" s="144">
        <v>15</v>
      </c>
      <c r="X6" s="144">
        <v>0</v>
      </c>
      <c r="Y6" s="144">
        <v>0</v>
      </c>
      <c r="Z6" s="144">
        <v>0</v>
      </c>
      <c r="AA6" s="144">
        <v>0</v>
      </c>
      <c r="AB6" s="144">
        <v>0</v>
      </c>
      <c r="AC6" s="144">
        <v>0</v>
      </c>
      <c r="AD6" s="144">
        <v>0</v>
      </c>
      <c r="AE6" s="144">
        <v>0</v>
      </c>
      <c r="AF6" s="144">
        <v>0</v>
      </c>
      <c r="AG6" s="144">
        <v>0</v>
      </c>
      <c r="AH6" s="144">
        <v>0</v>
      </c>
      <c r="AI6" s="144">
        <v>0</v>
      </c>
      <c r="AJ6" s="144">
        <v>0</v>
      </c>
      <c r="AK6" s="144">
        <v>0</v>
      </c>
      <c r="AL6" s="144">
        <v>0</v>
      </c>
      <c r="AM6" s="148">
        <v>0</v>
      </c>
      <c r="AN6" s="1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</row>
    <row r="7" spans="1:59" ht="16.2">
      <c r="A7" s="1"/>
      <c r="B7" s="138">
        <v>2</v>
      </c>
      <c r="C7" s="680" t="s">
        <v>56</v>
      </c>
      <c r="D7" s="681">
        <v>118</v>
      </c>
      <c r="E7" s="682"/>
      <c r="F7" s="683">
        <v>2</v>
      </c>
      <c r="G7" s="144">
        <v>12</v>
      </c>
      <c r="H7" s="144">
        <v>14</v>
      </c>
      <c r="I7" s="144">
        <v>13</v>
      </c>
      <c r="J7" s="144">
        <v>11</v>
      </c>
      <c r="K7" s="144">
        <v>13</v>
      </c>
      <c r="L7" s="144">
        <v>5</v>
      </c>
      <c r="M7" s="144">
        <v>12</v>
      </c>
      <c r="N7" s="144">
        <v>6</v>
      </c>
      <c r="O7" s="144">
        <v>15</v>
      </c>
      <c r="P7" s="144">
        <v>0</v>
      </c>
      <c r="Q7" s="144">
        <v>0</v>
      </c>
      <c r="R7" s="144">
        <v>13</v>
      </c>
      <c r="S7" s="144">
        <v>11</v>
      </c>
      <c r="T7" s="144">
        <v>14</v>
      </c>
      <c r="U7" s="144">
        <v>12</v>
      </c>
      <c r="V7" s="144">
        <v>5</v>
      </c>
      <c r="W7" s="144">
        <v>12</v>
      </c>
      <c r="X7" s="144">
        <v>0</v>
      </c>
      <c r="Y7" s="144">
        <v>0</v>
      </c>
      <c r="Z7" s="144">
        <v>0</v>
      </c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  <c r="AH7" s="144">
        <v>0</v>
      </c>
      <c r="AI7" s="144">
        <v>0</v>
      </c>
      <c r="AJ7" s="144">
        <v>0</v>
      </c>
      <c r="AK7" s="144">
        <v>0</v>
      </c>
      <c r="AL7" s="144">
        <v>0</v>
      </c>
      <c r="AM7" s="148">
        <v>0</v>
      </c>
      <c r="AN7" s="1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ht="16.2">
      <c r="A8" s="1"/>
      <c r="B8" s="138">
        <v>3</v>
      </c>
      <c r="C8" s="680" t="s">
        <v>61</v>
      </c>
      <c r="D8" s="681">
        <v>117</v>
      </c>
      <c r="E8" s="682"/>
      <c r="F8" s="683"/>
      <c r="G8" s="144">
        <v>10</v>
      </c>
      <c r="H8" s="144">
        <v>10</v>
      </c>
      <c r="I8" s="144">
        <v>12</v>
      </c>
      <c r="J8" s="144">
        <v>13</v>
      </c>
      <c r="K8" s="144">
        <v>10</v>
      </c>
      <c r="L8" s="144">
        <v>10</v>
      </c>
      <c r="M8" s="144">
        <v>13</v>
      </c>
      <c r="N8" s="144">
        <v>14</v>
      </c>
      <c r="O8" s="144">
        <v>11</v>
      </c>
      <c r="P8" s="144">
        <v>11</v>
      </c>
      <c r="Q8" s="144">
        <v>12</v>
      </c>
      <c r="R8" s="144">
        <v>14</v>
      </c>
      <c r="S8" s="144">
        <v>12</v>
      </c>
      <c r="T8" s="144">
        <v>11</v>
      </c>
      <c r="U8" s="144">
        <v>10</v>
      </c>
      <c r="V8" s="144">
        <v>13</v>
      </c>
      <c r="W8" s="144">
        <v>14</v>
      </c>
      <c r="X8" s="144">
        <v>0</v>
      </c>
      <c r="Y8" s="144">
        <v>0</v>
      </c>
      <c r="Z8" s="144">
        <v>0</v>
      </c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  <c r="AK8" s="144">
        <v>0</v>
      </c>
      <c r="AL8" s="144">
        <v>0</v>
      </c>
      <c r="AM8" s="148">
        <v>0</v>
      </c>
      <c r="AN8" s="1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</row>
    <row r="9" spans="1:59" ht="16.2">
      <c r="A9" s="1"/>
      <c r="B9" s="138">
        <v>4</v>
      </c>
      <c r="C9" s="680" t="s">
        <v>26</v>
      </c>
      <c r="D9" s="681">
        <v>104</v>
      </c>
      <c r="E9" s="682"/>
      <c r="F9" s="683"/>
      <c r="G9" s="144">
        <v>11</v>
      </c>
      <c r="H9" s="144">
        <v>12</v>
      </c>
      <c r="I9" s="144">
        <v>5</v>
      </c>
      <c r="J9" s="144">
        <v>12</v>
      </c>
      <c r="K9" s="144">
        <v>11</v>
      </c>
      <c r="L9" s="144">
        <v>11</v>
      </c>
      <c r="M9" s="144">
        <v>5</v>
      </c>
      <c r="N9" s="144">
        <v>12</v>
      </c>
      <c r="O9" s="144">
        <v>11</v>
      </c>
      <c r="P9" s="144">
        <v>3</v>
      </c>
      <c r="Q9" s="144">
        <v>11</v>
      </c>
      <c r="R9" s="144">
        <v>12</v>
      </c>
      <c r="S9" s="144">
        <v>5</v>
      </c>
      <c r="T9" s="144">
        <v>11</v>
      </c>
      <c r="U9" s="144">
        <v>12</v>
      </c>
      <c r="V9" s="144">
        <v>5</v>
      </c>
      <c r="W9" s="144">
        <v>11</v>
      </c>
      <c r="X9" s="144">
        <v>0</v>
      </c>
      <c r="Y9" s="144">
        <v>0</v>
      </c>
      <c r="Z9" s="144">
        <v>0</v>
      </c>
      <c r="AA9" s="144">
        <v>0</v>
      </c>
      <c r="AB9" s="144">
        <v>0</v>
      </c>
      <c r="AC9" s="144">
        <v>0</v>
      </c>
      <c r="AD9" s="144">
        <v>0</v>
      </c>
      <c r="AE9" s="144">
        <v>0</v>
      </c>
      <c r="AF9" s="144">
        <v>0</v>
      </c>
      <c r="AG9" s="144">
        <v>0</v>
      </c>
      <c r="AH9" s="144">
        <v>0</v>
      </c>
      <c r="AI9" s="144">
        <v>0</v>
      </c>
      <c r="AJ9" s="144">
        <v>0</v>
      </c>
      <c r="AK9" s="144">
        <v>0</v>
      </c>
      <c r="AL9" s="144">
        <v>0</v>
      </c>
      <c r="AM9" s="148">
        <v>0</v>
      </c>
      <c r="AN9" s="1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</row>
    <row r="10" spans="1:59" ht="16.2">
      <c r="A10" s="1"/>
      <c r="B10" s="138">
        <v>5</v>
      </c>
      <c r="C10" s="680" t="s">
        <v>29</v>
      </c>
      <c r="D10" s="681">
        <v>104</v>
      </c>
      <c r="E10" s="682"/>
      <c r="F10" s="683">
        <v>4</v>
      </c>
      <c r="G10" s="144">
        <v>15</v>
      </c>
      <c r="H10" s="144">
        <v>3</v>
      </c>
      <c r="I10" s="144">
        <v>5</v>
      </c>
      <c r="J10" s="144">
        <v>14</v>
      </c>
      <c r="K10" s="144">
        <v>5</v>
      </c>
      <c r="L10" s="144">
        <v>13</v>
      </c>
      <c r="M10" s="144">
        <v>0</v>
      </c>
      <c r="N10" s="144">
        <v>0</v>
      </c>
      <c r="O10" s="144">
        <v>6</v>
      </c>
      <c r="P10" s="144">
        <v>4</v>
      </c>
      <c r="Q10" s="144">
        <v>14</v>
      </c>
      <c r="R10" s="144">
        <v>6</v>
      </c>
      <c r="S10" s="144">
        <v>13</v>
      </c>
      <c r="T10" s="144">
        <v>0</v>
      </c>
      <c r="U10" s="144">
        <v>0</v>
      </c>
      <c r="V10" s="144">
        <v>12</v>
      </c>
      <c r="W10" s="144">
        <v>11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v>0</v>
      </c>
      <c r="AD10" s="144"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8">
        <v>0</v>
      </c>
      <c r="AN10" s="1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</row>
    <row r="11" spans="1:59" ht="16.2">
      <c r="A11" s="1"/>
      <c r="B11" s="138">
        <v>6</v>
      </c>
      <c r="C11" s="680" t="s">
        <v>27</v>
      </c>
      <c r="D11" s="681">
        <v>102</v>
      </c>
      <c r="E11" s="682"/>
      <c r="F11" s="683"/>
      <c r="G11" s="144">
        <v>3</v>
      </c>
      <c r="H11" s="144">
        <v>11</v>
      </c>
      <c r="I11" s="144">
        <v>11</v>
      </c>
      <c r="J11" s="144">
        <v>3</v>
      </c>
      <c r="K11" s="144">
        <v>11</v>
      </c>
      <c r="L11" s="144">
        <v>12</v>
      </c>
      <c r="M11" s="144">
        <v>10</v>
      </c>
      <c r="N11" s="144">
        <v>10</v>
      </c>
      <c r="O11" s="144">
        <v>10</v>
      </c>
      <c r="P11" s="144">
        <v>11</v>
      </c>
      <c r="Q11" s="144">
        <v>8</v>
      </c>
      <c r="R11" s="144">
        <v>12</v>
      </c>
      <c r="S11" s="144">
        <v>11</v>
      </c>
      <c r="T11" s="144">
        <v>12</v>
      </c>
      <c r="U11" s="144">
        <v>4</v>
      </c>
      <c r="V11" s="144">
        <v>11</v>
      </c>
      <c r="W11" s="144">
        <v>10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8">
        <v>0</v>
      </c>
      <c r="AN11" s="1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</row>
    <row r="12" spans="1:59" ht="16.2">
      <c r="A12" s="1"/>
      <c r="B12" s="138">
        <v>7</v>
      </c>
      <c r="C12" s="680" t="s">
        <v>74</v>
      </c>
      <c r="D12" s="681">
        <v>99</v>
      </c>
      <c r="E12" s="682"/>
      <c r="F12" s="683">
        <v>4</v>
      </c>
      <c r="G12" s="144">
        <v>0</v>
      </c>
      <c r="H12" s="144">
        <v>0</v>
      </c>
      <c r="I12" s="144">
        <v>12</v>
      </c>
      <c r="J12" s="144">
        <v>11</v>
      </c>
      <c r="K12" s="144">
        <v>4</v>
      </c>
      <c r="L12" s="144">
        <v>4</v>
      </c>
      <c r="M12" s="144">
        <v>11</v>
      </c>
      <c r="N12" s="144">
        <v>2</v>
      </c>
      <c r="O12" s="144">
        <v>12</v>
      </c>
      <c r="P12" s="144">
        <v>11</v>
      </c>
      <c r="Q12" s="144">
        <v>13</v>
      </c>
      <c r="R12" s="144">
        <v>11</v>
      </c>
      <c r="S12" s="144">
        <v>14</v>
      </c>
      <c r="T12" s="144">
        <v>4</v>
      </c>
      <c r="U12" s="144">
        <v>4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8">
        <v>0</v>
      </c>
      <c r="AN12" s="1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</row>
    <row r="13" spans="1:59" ht="16.2">
      <c r="A13" s="1"/>
      <c r="B13" s="138">
        <v>8</v>
      </c>
      <c r="C13" s="680" t="s">
        <v>28</v>
      </c>
      <c r="D13" s="681">
        <v>97</v>
      </c>
      <c r="E13" s="682"/>
      <c r="F13" s="683">
        <v>4</v>
      </c>
      <c r="G13" s="144">
        <v>0</v>
      </c>
      <c r="H13" s="144">
        <v>0</v>
      </c>
      <c r="I13" s="144">
        <v>2</v>
      </c>
      <c r="J13" s="144">
        <v>10</v>
      </c>
      <c r="K13" s="144">
        <v>0</v>
      </c>
      <c r="L13" s="144">
        <v>0</v>
      </c>
      <c r="M13" s="144">
        <v>12</v>
      </c>
      <c r="N13" s="144">
        <v>6</v>
      </c>
      <c r="O13" s="144">
        <v>10</v>
      </c>
      <c r="P13" s="144">
        <v>10</v>
      </c>
      <c r="Q13" s="144">
        <v>11</v>
      </c>
      <c r="R13" s="144">
        <v>4</v>
      </c>
      <c r="S13" s="144">
        <v>11</v>
      </c>
      <c r="T13" s="144">
        <v>10</v>
      </c>
      <c r="U13" s="144">
        <v>11</v>
      </c>
      <c r="V13" s="144">
        <v>12</v>
      </c>
      <c r="W13" s="144">
        <v>10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8">
        <v>0</v>
      </c>
      <c r="AN13" s="1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</row>
    <row r="14" spans="1:59" ht="16.2">
      <c r="A14" s="1"/>
      <c r="B14" s="138">
        <v>9</v>
      </c>
      <c r="C14" s="680" t="s">
        <v>57</v>
      </c>
      <c r="D14" s="681">
        <v>74</v>
      </c>
      <c r="E14" s="682"/>
      <c r="F14" s="683">
        <v>4</v>
      </c>
      <c r="G14" s="144">
        <v>6</v>
      </c>
      <c r="H14" s="144">
        <v>6</v>
      </c>
      <c r="I14" s="144">
        <v>6</v>
      </c>
      <c r="J14" s="144">
        <v>3</v>
      </c>
      <c r="K14" s="144">
        <v>6</v>
      </c>
      <c r="L14" s="144">
        <v>11</v>
      </c>
      <c r="M14" s="144">
        <v>4</v>
      </c>
      <c r="N14" s="144">
        <v>14</v>
      </c>
      <c r="O14" s="144">
        <v>5</v>
      </c>
      <c r="P14" s="144">
        <v>6</v>
      </c>
      <c r="Q14" s="144">
        <v>5</v>
      </c>
      <c r="R14" s="144">
        <v>0</v>
      </c>
      <c r="S14" s="144">
        <v>0</v>
      </c>
      <c r="T14" s="144">
        <v>0</v>
      </c>
      <c r="U14" s="144">
        <v>0</v>
      </c>
      <c r="V14" s="144">
        <v>2</v>
      </c>
      <c r="W14" s="144">
        <v>14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8">
        <v>0</v>
      </c>
      <c r="AN14" s="1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</row>
    <row r="15" spans="1:59" ht="16.2">
      <c r="A15" s="1"/>
      <c r="B15" s="138">
        <v>10</v>
      </c>
      <c r="C15" s="680" t="s">
        <v>30</v>
      </c>
      <c r="D15" s="681">
        <v>72</v>
      </c>
      <c r="E15" s="682"/>
      <c r="F15" s="683" t="s">
        <v>89</v>
      </c>
      <c r="G15" s="144">
        <v>13</v>
      </c>
      <c r="H15" s="144">
        <v>12</v>
      </c>
      <c r="I15" s="144">
        <v>7</v>
      </c>
      <c r="J15" s="144">
        <v>5</v>
      </c>
      <c r="K15" s="144">
        <v>11</v>
      </c>
      <c r="L15" s="144">
        <v>12</v>
      </c>
      <c r="M15" s="144">
        <v>0</v>
      </c>
      <c r="N15" s="144">
        <v>0</v>
      </c>
      <c r="O15" s="144">
        <v>12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1">
        <v>0</v>
      </c>
      <c r="AN15" s="1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</row>
    <row r="16" spans="1:59">
      <c r="A16" s="1"/>
      <c r="B16" s="137"/>
      <c r="C16" s="685" t="s">
        <v>79</v>
      </c>
      <c r="D16" s="681"/>
      <c r="E16" s="682"/>
      <c r="F16" s="683"/>
      <c r="G16" s="145">
        <v>44805</v>
      </c>
      <c r="H16" s="146"/>
      <c r="I16" s="145">
        <v>44819</v>
      </c>
      <c r="J16" s="144"/>
      <c r="K16" s="145">
        <v>44833</v>
      </c>
      <c r="L16" s="144"/>
      <c r="M16" s="145">
        <v>44847</v>
      </c>
      <c r="N16" s="147"/>
      <c r="O16" s="145">
        <v>43035</v>
      </c>
      <c r="P16" s="145">
        <v>44875</v>
      </c>
      <c r="Q16" s="144"/>
      <c r="R16" s="145">
        <v>44889</v>
      </c>
      <c r="S16" s="144"/>
      <c r="T16" s="145">
        <v>44903</v>
      </c>
      <c r="U16" s="144"/>
      <c r="V16" s="145">
        <v>44931</v>
      </c>
      <c r="W16" s="144"/>
      <c r="X16" s="145">
        <v>44945</v>
      </c>
      <c r="Y16" s="144"/>
      <c r="Z16" s="145">
        <v>44959</v>
      </c>
      <c r="AA16" s="144"/>
      <c r="AB16" s="145">
        <v>44972</v>
      </c>
      <c r="AC16" s="144"/>
      <c r="AD16" s="145">
        <v>44987</v>
      </c>
      <c r="AE16" s="144"/>
      <c r="AF16" s="145">
        <v>45001</v>
      </c>
      <c r="AG16" s="144"/>
      <c r="AH16" s="145">
        <v>45015</v>
      </c>
      <c r="AI16" s="144"/>
      <c r="AJ16" s="145">
        <v>45029</v>
      </c>
      <c r="AK16" s="144"/>
      <c r="AL16" s="145">
        <v>45036</v>
      </c>
      <c r="AM16" s="148"/>
      <c r="AN16" s="1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</row>
    <row r="17" spans="1:59" ht="16.2">
      <c r="A17" s="1"/>
      <c r="B17" s="138">
        <v>1</v>
      </c>
      <c r="C17" s="680" t="s">
        <v>68</v>
      </c>
      <c r="D17" s="681">
        <v>119</v>
      </c>
      <c r="E17" s="682"/>
      <c r="F17" s="683">
        <v>3</v>
      </c>
      <c r="G17" s="144">
        <v>6</v>
      </c>
      <c r="H17" s="144">
        <v>5</v>
      </c>
      <c r="I17" s="144">
        <v>0</v>
      </c>
      <c r="J17" s="144">
        <v>0</v>
      </c>
      <c r="K17" s="144">
        <v>14</v>
      </c>
      <c r="L17" s="144">
        <v>4</v>
      </c>
      <c r="M17" s="144">
        <v>11</v>
      </c>
      <c r="N17" s="144">
        <v>15</v>
      </c>
      <c r="O17" s="144">
        <v>0</v>
      </c>
      <c r="P17" s="144">
        <v>14</v>
      </c>
      <c r="Q17" s="144">
        <v>12</v>
      </c>
      <c r="R17" s="144">
        <v>14</v>
      </c>
      <c r="S17" s="144">
        <v>11</v>
      </c>
      <c r="T17" s="144">
        <v>12</v>
      </c>
      <c r="U17" s="144">
        <v>10</v>
      </c>
      <c r="V17" s="144">
        <v>14</v>
      </c>
      <c r="W17" s="144">
        <v>13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8">
        <v>0</v>
      </c>
      <c r="AN17" s="1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</row>
    <row r="18" spans="1:59" ht="16.2">
      <c r="A18" s="1"/>
      <c r="B18" s="138">
        <v>2</v>
      </c>
      <c r="C18" s="680" t="s">
        <v>32</v>
      </c>
      <c r="D18" s="681">
        <v>117</v>
      </c>
      <c r="E18" s="682"/>
      <c r="F18" s="683">
        <v>1</v>
      </c>
      <c r="G18" s="144">
        <v>15</v>
      </c>
      <c r="H18" s="144">
        <v>6</v>
      </c>
      <c r="I18" s="144">
        <v>12</v>
      </c>
      <c r="J18" s="144">
        <v>5</v>
      </c>
      <c r="K18" s="144">
        <v>13</v>
      </c>
      <c r="L18" s="144">
        <v>14</v>
      </c>
      <c r="M18" s="144">
        <v>9</v>
      </c>
      <c r="N18" s="144">
        <v>12</v>
      </c>
      <c r="O18" s="144">
        <v>0</v>
      </c>
      <c r="P18" s="144">
        <v>6</v>
      </c>
      <c r="Q18" s="144">
        <v>13</v>
      </c>
      <c r="R18" s="144">
        <v>7</v>
      </c>
      <c r="S18" s="144">
        <v>12</v>
      </c>
      <c r="T18" s="144">
        <v>7</v>
      </c>
      <c r="U18" s="144">
        <v>12</v>
      </c>
      <c r="V18" s="144">
        <v>11</v>
      </c>
      <c r="W18" s="144">
        <v>14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8">
        <v>0</v>
      </c>
      <c r="AN18" s="1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</row>
    <row r="19" spans="1:59" ht="16.2">
      <c r="A19" s="1"/>
      <c r="B19" s="138">
        <v>3</v>
      </c>
      <c r="C19" s="680" t="s">
        <v>5</v>
      </c>
      <c r="D19" s="681">
        <v>116</v>
      </c>
      <c r="E19" s="682"/>
      <c r="F19" s="683"/>
      <c r="G19" s="144">
        <v>11</v>
      </c>
      <c r="H19" s="144">
        <v>13</v>
      </c>
      <c r="I19" s="144">
        <v>11</v>
      </c>
      <c r="J19" s="144">
        <v>11</v>
      </c>
      <c r="K19" s="144">
        <v>4</v>
      </c>
      <c r="L19" s="144">
        <v>4</v>
      </c>
      <c r="M19" s="144">
        <v>5</v>
      </c>
      <c r="N19" s="144">
        <v>13</v>
      </c>
      <c r="O19" s="144">
        <v>15</v>
      </c>
      <c r="P19" s="144">
        <v>4</v>
      </c>
      <c r="Q19" s="144">
        <v>14</v>
      </c>
      <c r="R19" s="144">
        <v>13</v>
      </c>
      <c r="S19" s="144">
        <v>11</v>
      </c>
      <c r="T19" s="144">
        <v>13</v>
      </c>
      <c r="U19" s="144">
        <v>11</v>
      </c>
      <c r="V19" s="144">
        <v>10</v>
      </c>
      <c r="W19" s="144">
        <v>13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8">
        <v>0</v>
      </c>
      <c r="AN19" s="1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</row>
    <row r="20" spans="1:59" ht="16.2">
      <c r="A20" s="1"/>
      <c r="B20" s="138">
        <v>4</v>
      </c>
      <c r="C20" s="680" t="s">
        <v>31</v>
      </c>
      <c r="D20" s="681">
        <v>116</v>
      </c>
      <c r="E20" s="682"/>
      <c r="F20" s="683">
        <v>1</v>
      </c>
      <c r="G20" s="144">
        <v>12</v>
      </c>
      <c r="H20" s="144">
        <v>5</v>
      </c>
      <c r="I20" s="144">
        <v>12</v>
      </c>
      <c r="J20" s="144">
        <v>13</v>
      </c>
      <c r="K20" s="144">
        <v>5</v>
      </c>
      <c r="L20" s="144">
        <v>12</v>
      </c>
      <c r="M20" s="144">
        <v>11</v>
      </c>
      <c r="N20" s="144">
        <v>6</v>
      </c>
      <c r="O20" s="144">
        <v>0</v>
      </c>
      <c r="P20" s="144">
        <v>12</v>
      </c>
      <c r="Q20" s="144">
        <v>14</v>
      </c>
      <c r="R20" s="144">
        <v>11</v>
      </c>
      <c r="S20" s="144">
        <v>7</v>
      </c>
      <c r="T20" s="144">
        <v>15</v>
      </c>
      <c r="U20" s="144">
        <v>12</v>
      </c>
      <c r="V20" s="144">
        <v>14</v>
      </c>
      <c r="W20" s="144">
        <v>11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8">
        <v>0</v>
      </c>
      <c r="AN20" s="1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</row>
    <row r="21" spans="1:59" ht="16.2">
      <c r="A21" s="1"/>
      <c r="B21" s="138">
        <v>5</v>
      </c>
      <c r="C21" s="680" t="s">
        <v>43</v>
      </c>
      <c r="D21" s="681">
        <v>113</v>
      </c>
      <c r="E21" s="682"/>
      <c r="F21" s="683">
        <v>1</v>
      </c>
      <c r="G21" s="144">
        <v>13</v>
      </c>
      <c r="H21" s="144">
        <v>12</v>
      </c>
      <c r="I21" s="144">
        <v>3</v>
      </c>
      <c r="J21" s="144">
        <v>0</v>
      </c>
      <c r="K21" s="144">
        <v>6</v>
      </c>
      <c r="L21" s="144">
        <v>11</v>
      </c>
      <c r="M21" s="144">
        <v>3</v>
      </c>
      <c r="N21" s="144">
        <v>13</v>
      </c>
      <c r="O21" s="144">
        <v>10</v>
      </c>
      <c r="P21" s="144">
        <v>11</v>
      </c>
      <c r="Q21" s="144">
        <v>11</v>
      </c>
      <c r="R21" s="144">
        <v>14</v>
      </c>
      <c r="S21" s="144">
        <v>14</v>
      </c>
      <c r="T21" s="144">
        <v>14</v>
      </c>
      <c r="U21" s="144">
        <v>11</v>
      </c>
      <c r="V21" s="144">
        <v>3</v>
      </c>
      <c r="W21" s="144">
        <v>6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8">
        <v>0</v>
      </c>
      <c r="AN21" s="1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</row>
    <row r="22" spans="1:59" ht="16.2">
      <c r="A22" s="1"/>
      <c r="B22" s="138">
        <v>6</v>
      </c>
      <c r="C22" s="680" t="s">
        <v>42</v>
      </c>
      <c r="D22" s="681">
        <v>112</v>
      </c>
      <c r="E22" s="682"/>
      <c r="F22" s="683">
        <v>6</v>
      </c>
      <c r="G22" s="144">
        <v>11</v>
      </c>
      <c r="H22" s="144">
        <v>12</v>
      </c>
      <c r="I22" s="144">
        <v>11</v>
      </c>
      <c r="J22" s="144">
        <v>13</v>
      </c>
      <c r="K22" s="144">
        <v>14</v>
      </c>
      <c r="L22" s="144">
        <v>11</v>
      </c>
      <c r="M22" s="144">
        <v>0</v>
      </c>
      <c r="N22" s="144">
        <v>0</v>
      </c>
      <c r="O22" s="144">
        <v>2</v>
      </c>
      <c r="P22" s="144">
        <v>14</v>
      </c>
      <c r="Q22" s="144">
        <v>10</v>
      </c>
      <c r="R22" s="144">
        <v>0</v>
      </c>
      <c r="S22" s="144">
        <v>0</v>
      </c>
      <c r="T22" s="144">
        <v>0</v>
      </c>
      <c r="U22" s="144">
        <v>0</v>
      </c>
      <c r="V22" s="144">
        <v>13</v>
      </c>
      <c r="W22" s="144">
        <v>13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8">
        <v>0</v>
      </c>
      <c r="AN22" s="1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</row>
    <row r="23" spans="1:59" ht="16.2">
      <c r="A23" s="1"/>
      <c r="B23" s="138">
        <v>7</v>
      </c>
      <c r="C23" s="680" t="s">
        <v>13</v>
      </c>
      <c r="D23" s="681">
        <v>110</v>
      </c>
      <c r="E23" s="682"/>
      <c r="F23" s="683">
        <v>4</v>
      </c>
      <c r="G23" s="144">
        <v>13</v>
      </c>
      <c r="H23" s="144">
        <v>12</v>
      </c>
      <c r="I23" s="144">
        <v>0</v>
      </c>
      <c r="J23" s="144">
        <v>0</v>
      </c>
      <c r="K23" s="144">
        <v>6</v>
      </c>
      <c r="L23" s="144">
        <v>12</v>
      </c>
      <c r="M23" s="144">
        <v>13</v>
      </c>
      <c r="N23" s="144">
        <v>12</v>
      </c>
      <c r="O23" s="144">
        <v>4</v>
      </c>
      <c r="P23" s="144">
        <v>0</v>
      </c>
      <c r="Q23" s="144">
        <v>0</v>
      </c>
      <c r="R23" s="144">
        <v>5</v>
      </c>
      <c r="S23" s="144">
        <v>4</v>
      </c>
      <c r="T23" s="144">
        <v>13</v>
      </c>
      <c r="U23" s="144">
        <v>11</v>
      </c>
      <c r="V23" s="144">
        <v>12</v>
      </c>
      <c r="W23" s="144">
        <v>12</v>
      </c>
      <c r="X23" s="144">
        <v>0</v>
      </c>
      <c r="Y23" s="144">
        <v>0</v>
      </c>
      <c r="Z23" s="144">
        <v>0</v>
      </c>
      <c r="AA23" s="144">
        <v>0</v>
      </c>
      <c r="AB23" s="144">
        <v>0</v>
      </c>
      <c r="AC23" s="144">
        <v>0</v>
      </c>
      <c r="AD23" s="144">
        <v>0</v>
      </c>
      <c r="AE23" s="144">
        <v>0</v>
      </c>
      <c r="AF23" s="144">
        <v>0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8">
        <v>0</v>
      </c>
      <c r="AN23" s="1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</row>
    <row r="24" spans="1:59" ht="16.2">
      <c r="A24" s="1"/>
      <c r="B24" s="138">
        <v>8</v>
      </c>
      <c r="C24" s="680" t="s">
        <v>33</v>
      </c>
      <c r="D24" s="681">
        <v>107</v>
      </c>
      <c r="E24" s="682"/>
      <c r="F24" s="683"/>
      <c r="G24" s="144">
        <v>11</v>
      </c>
      <c r="H24" s="144">
        <v>12</v>
      </c>
      <c r="I24" s="144">
        <v>11</v>
      </c>
      <c r="J24" s="144">
        <v>11</v>
      </c>
      <c r="K24" s="144">
        <v>11</v>
      </c>
      <c r="L24" s="144">
        <v>12</v>
      </c>
      <c r="M24" s="144">
        <v>2</v>
      </c>
      <c r="N24" s="144">
        <v>13</v>
      </c>
      <c r="O24" s="144">
        <v>3</v>
      </c>
      <c r="P24" s="144">
        <v>9</v>
      </c>
      <c r="Q24" s="144">
        <v>13</v>
      </c>
      <c r="R24" s="144">
        <v>11</v>
      </c>
      <c r="S24" s="144">
        <v>10</v>
      </c>
      <c r="T24" s="144">
        <v>11</v>
      </c>
      <c r="U24" s="144">
        <v>11</v>
      </c>
      <c r="V24" s="144">
        <v>4</v>
      </c>
      <c r="W24" s="144">
        <v>13</v>
      </c>
      <c r="X24" s="144">
        <v>0</v>
      </c>
      <c r="Y24" s="144">
        <v>0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0</v>
      </c>
      <c r="AM24" s="148">
        <v>0</v>
      </c>
      <c r="AN24" s="1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</row>
    <row r="25" spans="1:59" ht="16.2">
      <c r="A25" s="1"/>
      <c r="B25" s="138">
        <v>9</v>
      </c>
      <c r="C25" s="680" t="s">
        <v>24</v>
      </c>
      <c r="D25" s="681">
        <v>98</v>
      </c>
      <c r="E25" s="682"/>
      <c r="F25" s="683"/>
      <c r="G25" s="144">
        <v>3</v>
      </c>
      <c r="H25" s="144">
        <v>10</v>
      </c>
      <c r="I25" s="144">
        <v>5</v>
      </c>
      <c r="J25" s="144">
        <v>10</v>
      </c>
      <c r="K25" s="144">
        <v>11</v>
      </c>
      <c r="L25" s="144">
        <v>10</v>
      </c>
      <c r="M25" s="144">
        <v>10</v>
      </c>
      <c r="N25" s="144">
        <v>11</v>
      </c>
      <c r="O25" s="144">
        <v>11</v>
      </c>
      <c r="P25" s="144">
        <v>3</v>
      </c>
      <c r="Q25" s="144">
        <v>11</v>
      </c>
      <c r="R25" s="144">
        <v>9</v>
      </c>
      <c r="S25" s="144">
        <v>10</v>
      </c>
      <c r="T25" s="144">
        <v>12</v>
      </c>
      <c r="U25" s="144">
        <v>9</v>
      </c>
      <c r="V25" s="144">
        <v>12</v>
      </c>
      <c r="W25" s="144">
        <v>10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8">
        <v>0</v>
      </c>
      <c r="AN25" s="1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</row>
    <row r="26" spans="1:59" ht="16.2">
      <c r="A26" s="1"/>
      <c r="B26" s="138">
        <v>10</v>
      </c>
      <c r="C26" s="680" t="s">
        <v>3</v>
      </c>
      <c r="D26" s="681">
        <v>56</v>
      </c>
      <c r="E26" s="682"/>
      <c r="F26" s="683"/>
      <c r="G26" s="144">
        <v>6</v>
      </c>
      <c r="H26" s="144">
        <v>5</v>
      </c>
      <c r="I26" s="144">
        <v>5</v>
      </c>
      <c r="J26" s="144">
        <v>2</v>
      </c>
      <c r="K26" s="144">
        <v>4</v>
      </c>
      <c r="L26" s="144">
        <v>2</v>
      </c>
      <c r="M26" s="144">
        <v>3</v>
      </c>
      <c r="N26" s="144">
        <v>4</v>
      </c>
      <c r="O26" s="144">
        <v>5</v>
      </c>
      <c r="P26" s="144">
        <v>4</v>
      </c>
      <c r="Q26" s="144">
        <v>10</v>
      </c>
      <c r="R26" s="144">
        <v>5</v>
      </c>
      <c r="S26" s="144">
        <v>4</v>
      </c>
      <c r="T26" s="144">
        <v>3</v>
      </c>
      <c r="U26" s="144">
        <v>4</v>
      </c>
      <c r="V26" s="144">
        <v>2</v>
      </c>
      <c r="W26" s="144">
        <v>12</v>
      </c>
      <c r="X26" s="144">
        <v>0</v>
      </c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0</v>
      </c>
      <c r="AM26" s="148">
        <v>0</v>
      </c>
      <c r="AN26" s="1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</row>
    <row r="27" spans="1:59">
      <c r="A27" s="1"/>
      <c r="B27" s="137"/>
      <c r="C27" s="685" t="s">
        <v>80</v>
      </c>
      <c r="D27" s="681"/>
      <c r="E27" s="682"/>
      <c r="F27" s="683"/>
      <c r="G27" s="145">
        <v>44805</v>
      </c>
      <c r="H27" s="146"/>
      <c r="I27" s="145">
        <v>44819</v>
      </c>
      <c r="J27" s="144"/>
      <c r="K27" s="145">
        <v>44833</v>
      </c>
      <c r="L27" s="144"/>
      <c r="M27" s="145">
        <v>44847</v>
      </c>
      <c r="N27" s="147"/>
      <c r="O27" s="145">
        <v>43035</v>
      </c>
      <c r="P27" s="145">
        <v>44875</v>
      </c>
      <c r="Q27" s="144"/>
      <c r="R27" s="145">
        <v>44889</v>
      </c>
      <c r="S27" s="144"/>
      <c r="T27" s="145">
        <v>44903</v>
      </c>
      <c r="U27" s="144"/>
      <c r="V27" s="145">
        <v>44931</v>
      </c>
      <c r="W27" s="144"/>
      <c r="X27" s="145">
        <v>44945</v>
      </c>
      <c r="Y27" s="144"/>
      <c r="Z27" s="145">
        <v>44959</v>
      </c>
      <c r="AA27" s="144"/>
      <c r="AB27" s="145">
        <v>44972</v>
      </c>
      <c r="AC27" s="144"/>
      <c r="AD27" s="145">
        <v>44987</v>
      </c>
      <c r="AE27" s="144"/>
      <c r="AF27" s="145">
        <v>45001</v>
      </c>
      <c r="AG27" s="144"/>
      <c r="AH27" s="145">
        <v>45015</v>
      </c>
      <c r="AI27" s="144"/>
      <c r="AJ27" s="145">
        <v>45029</v>
      </c>
      <c r="AK27" s="144"/>
      <c r="AL27" s="145">
        <v>45036</v>
      </c>
      <c r="AM27" s="148"/>
      <c r="AN27" s="1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</row>
    <row r="28" spans="1:59" ht="16.2">
      <c r="A28" s="1"/>
      <c r="B28" s="138">
        <v>1</v>
      </c>
      <c r="C28" s="680" t="s">
        <v>47</v>
      </c>
      <c r="D28" s="681">
        <v>121</v>
      </c>
      <c r="E28" s="682"/>
      <c r="F28" s="683"/>
      <c r="G28" s="144">
        <v>10</v>
      </c>
      <c r="H28" s="144">
        <v>13</v>
      </c>
      <c r="I28" s="144">
        <v>12</v>
      </c>
      <c r="J28" s="144">
        <v>15</v>
      </c>
      <c r="K28" s="144">
        <v>6</v>
      </c>
      <c r="L28" s="144">
        <v>5</v>
      </c>
      <c r="M28" s="144">
        <v>14</v>
      </c>
      <c r="N28" s="144">
        <v>14</v>
      </c>
      <c r="O28" s="144">
        <v>5</v>
      </c>
      <c r="P28" s="144">
        <v>5</v>
      </c>
      <c r="Q28" s="144">
        <v>13</v>
      </c>
      <c r="R28" s="144">
        <v>5</v>
      </c>
      <c r="S28" s="144">
        <v>14</v>
      </c>
      <c r="T28" s="144">
        <v>12</v>
      </c>
      <c r="U28" s="144">
        <v>12</v>
      </c>
      <c r="V28" s="144">
        <v>14</v>
      </c>
      <c r="W28" s="144">
        <v>5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8">
        <v>0</v>
      </c>
      <c r="AN28" s="1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</row>
    <row r="29" spans="1:59" ht="16.2">
      <c r="A29" s="1"/>
      <c r="B29" s="138">
        <v>2</v>
      </c>
      <c r="C29" s="680" t="s">
        <v>71</v>
      </c>
      <c r="D29" s="681">
        <v>121</v>
      </c>
      <c r="E29" s="682"/>
      <c r="F29" s="683">
        <v>4</v>
      </c>
      <c r="G29" s="144">
        <v>12</v>
      </c>
      <c r="H29" s="144">
        <v>13</v>
      </c>
      <c r="I29" s="144">
        <v>12</v>
      </c>
      <c r="J29" s="144">
        <v>13</v>
      </c>
      <c r="K29" s="144">
        <v>0</v>
      </c>
      <c r="L29" s="144">
        <v>0</v>
      </c>
      <c r="M29" s="144">
        <v>13</v>
      </c>
      <c r="N29" s="144">
        <v>13</v>
      </c>
      <c r="O29" s="144">
        <v>13</v>
      </c>
      <c r="P29" s="144">
        <v>12</v>
      </c>
      <c r="Q29" s="144">
        <v>14</v>
      </c>
      <c r="R29" s="144">
        <v>14</v>
      </c>
      <c r="S29" s="144">
        <v>11</v>
      </c>
      <c r="T29" s="144">
        <v>14</v>
      </c>
      <c r="U29" s="144">
        <v>14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8">
        <v>0</v>
      </c>
      <c r="AN29" s="1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</row>
    <row r="30" spans="1:59" ht="16.2">
      <c r="A30" s="1"/>
      <c r="B30" s="138">
        <v>3</v>
      </c>
      <c r="C30" s="680" t="s">
        <v>69</v>
      </c>
      <c r="D30" s="681">
        <v>120</v>
      </c>
      <c r="E30" s="682"/>
      <c r="F30" s="683"/>
      <c r="G30" s="144">
        <v>15</v>
      </c>
      <c r="H30" s="144">
        <v>5</v>
      </c>
      <c r="I30" s="144">
        <v>13</v>
      </c>
      <c r="J30" s="144">
        <v>12</v>
      </c>
      <c r="K30" s="144">
        <v>5</v>
      </c>
      <c r="L30" s="144">
        <v>5</v>
      </c>
      <c r="M30" s="144">
        <v>10</v>
      </c>
      <c r="N30" s="144">
        <v>12</v>
      </c>
      <c r="O30" s="144">
        <v>13</v>
      </c>
      <c r="P30" s="144">
        <v>13</v>
      </c>
      <c r="Q30" s="144">
        <v>12</v>
      </c>
      <c r="R30" s="144">
        <v>14</v>
      </c>
      <c r="S30" s="144">
        <v>13</v>
      </c>
      <c r="T30" s="144">
        <v>10</v>
      </c>
      <c r="U30" s="144">
        <v>14</v>
      </c>
      <c r="V30" s="144">
        <v>11</v>
      </c>
      <c r="W30" s="144">
        <v>13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8">
        <v>0</v>
      </c>
      <c r="AN30" s="1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</row>
    <row r="31" spans="1:59" ht="16.2">
      <c r="A31" s="1"/>
      <c r="B31" s="138">
        <v>4</v>
      </c>
      <c r="C31" s="680" t="s">
        <v>34</v>
      </c>
      <c r="D31" s="681">
        <v>115</v>
      </c>
      <c r="E31" s="682"/>
      <c r="F31" s="683">
        <v>4</v>
      </c>
      <c r="G31" s="144">
        <v>11</v>
      </c>
      <c r="H31" s="144">
        <v>11</v>
      </c>
      <c r="I31" s="144">
        <v>0</v>
      </c>
      <c r="J31" s="144">
        <v>0</v>
      </c>
      <c r="K31" s="144">
        <v>6</v>
      </c>
      <c r="L31" s="144">
        <v>12</v>
      </c>
      <c r="M31" s="144">
        <v>14</v>
      </c>
      <c r="N31" s="144">
        <v>12</v>
      </c>
      <c r="O31" s="144">
        <v>14</v>
      </c>
      <c r="P31" s="144">
        <v>12</v>
      </c>
      <c r="Q31" s="144">
        <v>13</v>
      </c>
      <c r="R31" s="144">
        <v>11</v>
      </c>
      <c r="S31" s="144">
        <v>14</v>
      </c>
      <c r="T31" s="144">
        <v>13</v>
      </c>
      <c r="U31" s="144">
        <v>11</v>
      </c>
      <c r="V31" s="144">
        <v>0</v>
      </c>
      <c r="W31" s="144">
        <v>0</v>
      </c>
      <c r="X31" s="144">
        <v>0</v>
      </c>
      <c r="Y31" s="144">
        <v>0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0</v>
      </c>
      <c r="AM31" s="148">
        <v>0</v>
      </c>
      <c r="AN31" s="1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</row>
    <row r="32" spans="1:59" ht="16.2">
      <c r="A32" s="1"/>
      <c r="B32" s="138">
        <v>5</v>
      </c>
      <c r="C32" s="680" t="s">
        <v>36</v>
      </c>
      <c r="D32" s="681">
        <v>115</v>
      </c>
      <c r="E32" s="682"/>
      <c r="F32" s="683"/>
      <c r="G32" s="144">
        <v>13</v>
      </c>
      <c r="H32" s="144">
        <v>14</v>
      </c>
      <c r="I32" s="144">
        <v>4</v>
      </c>
      <c r="J32" s="144">
        <v>7</v>
      </c>
      <c r="K32" s="144">
        <v>14</v>
      </c>
      <c r="L32" s="144">
        <v>12</v>
      </c>
      <c r="M32" s="144">
        <v>12</v>
      </c>
      <c r="N32" s="144">
        <v>13</v>
      </c>
      <c r="O32" s="144">
        <v>5</v>
      </c>
      <c r="P32" s="144">
        <v>12</v>
      </c>
      <c r="Q32" s="144">
        <v>9</v>
      </c>
      <c r="R32" s="144">
        <v>5</v>
      </c>
      <c r="S32" s="144">
        <v>6</v>
      </c>
      <c r="T32" s="144">
        <v>3</v>
      </c>
      <c r="U32" s="144">
        <v>13</v>
      </c>
      <c r="V32" s="144">
        <v>12</v>
      </c>
      <c r="W32" s="144">
        <v>7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8">
        <v>0</v>
      </c>
      <c r="AN32" s="1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</row>
    <row r="33" spans="1:59" ht="16.2">
      <c r="A33" s="1"/>
      <c r="B33" s="138">
        <v>6</v>
      </c>
      <c r="C33" s="680" t="s">
        <v>62</v>
      </c>
      <c r="D33" s="681">
        <v>108</v>
      </c>
      <c r="E33" s="682"/>
      <c r="F33" s="683"/>
      <c r="G33" s="144">
        <v>10</v>
      </c>
      <c r="H33" s="144">
        <v>11</v>
      </c>
      <c r="I33" s="144">
        <v>10</v>
      </c>
      <c r="J33" s="144">
        <v>10</v>
      </c>
      <c r="K33" s="144">
        <v>12</v>
      </c>
      <c r="L33" s="144">
        <v>10</v>
      </c>
      <c r="M33" s="144">
        <v>13</v>
      </c>
      <c r="N33" s="144">
        <v>10</v>
      </c>
      <c r="O33" s="144">
        <v>11</v>
      </c>
      <c r="P33" s="144">
        <v>13</v>
      </c>
      <c r="Q33" s="144">
        <v>12</v>
      </c>
      <c r="R33" s="144">
        <v>11</v>
      </c>
      <c r="S33" s="144">
        <v>12</v>
      </c>
      <c r="T33" s="144">
        <v>10</v>
      </c>
      <c r="U33" s="144">
        <v>12</v>
      </c>
      <c r="V33" s="144">
        <v>10</v>
      </c>
      <c r="W33" s="144">
        <v>12</v>
      </c>
      <c r="X33" s="144">
        <v>0</v>
      </c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8">
        <v>0</v>
      </c>
      <c r="AN33" s="1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</row>
    <row r="34" spans="1:59" ht="16.2">
      <c r="A34" s="1"/>
      <c r="B34" s="138">
        <v>7</v>
      </c>
      <c r="C34" s="680" t="s">
        <v>38</v>
      </c>
      <c r="D34" s="681">
        <v>105</v>
      </c>
      <c r="E34" s="682"/>
      <c r="F34" s="683">
        <v>4</v>
      </c>
      <c r="G34" s="144">
        <v>11</v>
      </c>
      <c r="H34" s="144">
        <v>10</v>
      </c>
      <c r="I34" s="144">
        <v>11</v>
      </c>
      <c r="J34" s="144">
        <v>5</v>
      </c>
      <c r="K34" s="144">
        <v>0</v>
      </c>
      <c r="L34" s="144">
        <v>0</v>
      </c>
      <c r="M34" s="144">
        <v>12</v>
      </c>
      <c r="N34" s="144">
        <v>3</v>
      </c>
      <c r="O34" s="144">
        <v>14</v>
      </c>
      <c r="P34" s="144">
        <v>12</v>
      </c>
      <c r="Q34" s="144">
        <v>11</v>
      </c>
      <c r="R34" s="144">
        <v>10</v>
      </c>
      <c r="S34" s="144">
        <v>5</v>
      </c>
      <c r="T34" s="144">
        <v>0</v>
      </c>
      <c r="U34" s="144">
        <v>0</v>
      </c>
      <c r="V34" s="144">
        <v>12</v>
      </c>
      <c r="W34" s="144">
        <v>12</v>
      </c>
      <c r="X34" s="144">
        <v>0</v>
      </c>
      <c r="Y34" s="144">
        <v>0</v>
      </c>
      <c r="Z34" s="144">
        <v>0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  <c r="AK34" s="144">
        <v>0</v>
      </c>
      <c r="AL34" s="144">
        <v>0</v>
      </c>
      <c r="AM34" s="148">
        <v>0</v>
      </c>
      <c r="AN34" s="1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</row>
    <row r="35" spans="1:59" ht="16.2">
      <c r="A35" s="1"/>
      <c r="B35" s="138">
        <v>8</v>
      </c>
      <c r="C35" s="680" t="s">
        <v>37</v>
      </c>
      <c r="D35" s="681">
        <v>102</v>
      </c>
      <c r="E35" s="682"/>
      <c r="F35" s="683"/>
      <c r="G35" s="678">
        <v>12</v>
      </c>
      <c r="H35" s="678">
        <v>11</v>
      </c>
      <c r="I35" s="678">
        <v>10</v>
      </c>
      <c r="J35" s="678">
        <v>11</v>
      </c>
      <c r="K35" s="678">
        <v>4</v>
      </c>
      <c r="L35" s="678">
        <v>10</v>
      </c>
      <c r="M35" s="678">
        <v>4</v>
      </c>
      <c r="N35" s="678">
        <v>11</v>
      </c>
      <c r="O35" s="678">
        <v>2</v>
      </c>
      <c r="P35" s="678">
        <v>11</v>
      </c>
      <c r="Q35" s="678">
        <v>10</v>
      </c>
      <c r="R35" s="678">
        <v>2</v>
      </c>
      <c r="S35" s="678">
        <v>12</v>
      </c>
      <c r="T35" s="678">
        <v>12</v>
      </c>
      <c r="U35" s="678">
        <v>10</v>
      </c>
      <c r="V35" s="678">
        <v>2</v>
      </c>
      <c r="W35" s="678">
        <v>12</v>
      </c>
      <c r="X35" s="678">
        <v>0</v>
      </c>
      <c r="Y35" s="678">
        <v>0</v>
      </c>
      <c r="Z35" s="678">
        <v>0</v>
      </c>
      <c r="AA35" s="678">
        <v>0</v>
      </c>
      <c r="AB35" s="678">
        <v>0</v>
      </c>
      <c r="AC35" s="678">
        <v>0</v>
      </c>
      <c r="AD35" s="678">
        <v>0</v>
      </c>
      <c r="AE35" s="678">
        <v>0</v>
      </c>
      <c r="AF35" s="678">
        <v>0</v>
      </c>
      <c r="AG35" s="678">
        <v>0</v>
      </c>
      <c r="AH35" s="678">
        <v>0</v>
      </c>
      <c r="AI35" s="678">
        <v>0</v>
      </c>
      <c r="AJ35" s="678">
        <v>0</v>
      </c>
      <c r="AK35" s="678">
        <v>0</v>
      </c>
      <c r="AL35" s="678">
        <v>0</v>
      </c>
      <c r="AM35" s="679">
        <v>0</v>
      </c>
      <c r="AN35" s="1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</row>
    <row r="36" spans="1:59" ht="16.2" customHeight="1">
      <c r="A36" s="1"/>
      <c r="B36" s="138">
        <v>9</v>
      </c>
      <c r="C36" s="680" t="s">
        <v>60</v>
      </c>
      <c r="D36" s="681">
        <v>78</v>
      </c>
      <c r="E36" s="682"/>
      <c r="F36" s="683">
        <v>8</v>
      </c>
      <c r="G36" s="144">
        <v>5</v>
      </c>
      <c r="H36" s="144">
        <v>11</v>
      </c>
      <c r="I36" s="144">
        <v>10</v>
      </c>
      <c r="J36" s="144">
        <v>11</v>
      </c>
      <c r="K36" s="144">
        <v>11</v>
      </c>
      <c r="L36" s="144">
        <v>10</v>
      </c>
      <c r="M36" s="144">
        <v>12</v>
      </c>
      <c r="N36" s="144">
        <v>3</v>
      </c>
      <c r="O36" s="144">
        <v>5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8">
        <v>0</v>
      </c>
      <c r="AN36" s="1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</row>
    <row r="37" spans="1:59" ht="16.8" thickBot="1">
      <c r="A37" s="1"/>
      <c r="B37" s="139">
        <v>10</v>
      </c>
      <c r="C37" s="317" t="s">
        <v>90</v>
      </c>
      <c r="D37" s="143">
        <v>17</v>
      </c>
      <c r="E37" s="140"/>
      <c r="F37" s="323" t="s">
        <v>89</v>
      </c>
      <c r="G37" s="690">
        <v>0</v>
      </c>
      <c r="H37" s="690">
        <v>0</v>
      </c>
      <c r="I37" s="690">
        <v>0</v>
      </c>
      <c r="J37" s="690">
        <v>0</v>
      </c>
      <c r="K37" s="690">
        <v>0</v>
      </c>
      <c r="L37" s="690">
        <v>0</v>
      </c>
      <c r="M37" s="690">
        <v>0</v>
      </c>
      <c r="N37" s="690">
        <v>0</v>
      </c>
      <c r="O37" s="690">
        <v>0</v>
      </c>
      <c r="P37" s="690">
        <v>0</v>
      </c>
      <c r="Q37" s="690">
        <v>0</v>
      </c>
      <c r="R37" s="690">
        <v>0</v>
      </c>
      <c r="S37" s="690">
        <v>0</v>
      </c>
      <c r="T37" s="690">
        <v>0</v>
      </c>
      <c r="U37" s="690">
        <v>0</v>
      </c>
      <c r="V37" s="690">
        <v>5</v>
      </c>
      <c r="W37" s="690">
        <v>12</v>
      </c>
      <c r="X37" s="690">
        <v>0</v>
      </c>
      <c r="Y37" s="690">
        <v>0</v>
      </c>
      <c r="Z37" s="690">
        <v>0</v>
      </c>
      <c r="AA37" s="690">
        <v>0</v>
      </c>
      <c r="AB37" s="690">
        <v>0</v>
      </c>
      <c r="AC37" s="690">
        <v>0</v>
      </c>
      <c r="AD37" s="690">
        <v>0</v>
      </c>
      <c r="AE37" s="690">
        <v>0</v>
      </c>
      <c r="AF37" s="690">
        <v>0</v>
      </c>
      <c r="AG37" s="690">
        <v>0</v>
      </c>
      <c r="AH37" s="690">
        <v>0</v>
      </c>
      <c r="AI37" s="690">
        <v>0</v>
      </c>
      <c r="AJ37" s="690">
        <v>0</v>
      </c>
      <c r="AK37" s="690">
        <v>0</v>
      </c>
      <c r="AL37" s="690">
        <v>0</v>
      </c>
      <c r="AM37" s="691">
        <v>0</v>
      </c>
      <c r="AN37" s="1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</row>
    <row r="39" spans="1:59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</row>
    <row r="40" spans="1:59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</row>
    <row r="41" spans="1:59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</row>
    <row r="42" spans="1:59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</row>
    <row r="43" spans="1:59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</row>
    <row r="44" spans="1:59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</row>
    <row r="45" spans="1:59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</row>
    <row r="46" spans="1:59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</row>
    <row r="47" spans="1:59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</row>
    <row r="48" spans="1:59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</row>
    <row r="49" spans="1:59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</row>
    <row r="50" spans="1:59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</row>
    <row r="51" spans="1:5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</row>
    <row r="52" spans="1:5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</row>
    <row r="53" spans="1:5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</row>
    <row r="54" spans="1:5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</row>
    <row r="55" spans="1:5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</row>
    <row r="56" spans="1:5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</row>
    <row r="57" spans="1:5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</row>
    <row r="58" spans="1:5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</row>
    <row r="59" spans="1:5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</row>
    <row r="60" spans="1:5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</row>
    <row r="61" spans="1:5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</row>
    <row r="62" spans="1:5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</row>
    <row r="63" spans="1:5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</row>
    <row r="64" spans="1:5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</row>
    <row r="65" spans="1:5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</row>
    <row r="66" spans="1:5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</row>
    <row r="67" spans="1:59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</row>
    <row r="68" spans="1:59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</row>
    <row r="69" spans="1:59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</row>
    <row r="70" spans="1:59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C32" sqref="C32:C33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9"/>
      <c r="B1" s="169"/>
      <c r="C1" s="169"/>
      <c r="D1" s="169"/>
      <c r="E1" s="169"/>
      <c r="F1" s="472" t="s">
        <v>75</v>
      </c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38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</row>
    <row r="2" spans="1:30" ht="24.6" thickTop="1" thickBot="1">
      <c r="A2" s="169"/>
      <c r="B2" s="169"/>
      <c r="C2" s="169"/>
      <c r="D2" s="169"/>
      <c r="E2" s="169"/>
      <c r="F2" s="39"/>
      <c r="G2" s="53" t="s">
        <v>59</v>
      </c>
      <c r="H2" s="48"/>
      <c r="I2" s="462" t="s">
        <v>17</v>
      </c>
      <c r="J2" s="463"/>
      <c r="K2" s="473" t="s">
        <v>76</v>
      </c>
      <c r="L2" s="474"/>
      <c r="M2" s="475" t="s">
        <v>67</v>
      </c>
      <c r="N2" s="476"/>
      <c r="O2" s="477"/>
      <c r="P2" s="525" t="s">
        <v>77</v>
      </c>
      <c r="Q2" s="461"/>
      <c r="R2" s="41"/>
      <c r="S2" s="327" t="s">
        <v>85</v>
      </c>
      <c r="T2" s="328"/>
      <c r="U2" s="329"/>
      <c r="V2" s="152"/>
      <c r="W2" s="152"/>
      <c r="X2" s="152"/>
      <c r="Y2" s="152"/>
      <c r="Z2" s="152"/>
      <c r="AA2" s="152"/>
      <c r="AB2" s="152"/>
      <c r="AC2" s="152"/>
      <c r="AD2" s="152"/>
    </row>
    <row r="3" spans="1:30" ht="24" thickBot="1">
      <c r="A3" s="169"/>
      <c r="B3" s="169"/>
      <c r="C3" s="169"/>
      <c r="D3" s="169"/>
      <c r="E3" s="169"/>
      <c r="F3" s="313">
        <v>1</v>
      </c>
      <c r="G3" s="220" t="s">
        <v>25</v>
      </c>
      <c r="H3" s="221"/>
      <c r="I3" s="456">
        <v>127</v>
      </c>
      <c r="J3" s="383">
        <v>127</v>
      </c>
      <c r="K3" s="464">
        <v>141.35333333333332</v>
      </c>
      <c r="L3" s="465">
        <v>141.35333333333332</v>
      </c>
      <c r="M3" s="539">
        <v>1447</v>
      </c>
      <c r="N3" s="540">
        <v>1447</v>
      </c>
      <c r="O3" s="541">
        <v>1447</v>
      </c>
      <c r="P3" s="395">
        <v>1447</v>
      </c>
      <c r="Q3" s="396">
        <v>1447</v>
      </c>
      <c r="R3" s="16"/>
      <c r="S3" s="330" t="s">
        <v>70</v>
      </c>
      <c r="T3" s="331"/>
      <c r="U3" s="332"/>
      <c r="V3" s="152"/>
      <c r="W3" s="152"/>
      <c r="X3" s="152"/>
      <c r="Y3" s="152"/>
      <c r="Z3" s="152"/>
      <c r="AA3" s="152"/>
      <c r="AB3" s="152"/>
      <c r="AC3" s="152"/>
      <c r="AD3" s="152"/>
    </row>
    <row r="4" spans="1:30" ht="18.600000000000001">
      <c r="A4" s="169"/>
      <c r="B4" s="169"/>
      <c r="C4" s="169"/>
      <c r="D4" s="169"/>
      <c r="E4" s="169"/>
      <c r="F4" s="313">
        <v>2</v>
      </c>
      <c r="G4" s="222" t="s">
        <v>56</v>
      </c>
      <c r="H4" s="223"/>
      <c r="I4" s="384">
        <v>118</v>
      </c>
      <c r="J4" s="385">
        <v>118</v>
      </c>
      <c r="K4" s="430">
        <v>137.89333333333335</v>
      </c>
      <c r="L4" s="531">
        <v>137.89333333333335</v>
      </c>
      <c r="M4" s="529">
        <v>1482</v>
      </c>
      <c r="N4" s="529">
        <v>1482</v>
      </c>
      <c r="O4" s="529">
        <v>1482</v>
      </c>
      <c r="P4" s="492">
        <v>1434</v>
      </c>
      <c r="Q4" s="400">
        <v>1434</v>
      </c>
      <c r="R4" s="17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</row>
    <row r="5" spans="1:30" ht="18.600000000000001">
      <c r="A5" s="169"/>
      <c r="B5" s="169"/>
      <c r="C5" s="169"/>
      <c r="D5" s="169"/>
      <c r="E5" s="169"/>
      <c r="F5" s="313">
        <v>3</v>
      </c>
      <c r="G5" s="222" t="s">
        <v>61</v>
      </c>
      <c r="H5" s="223"/>
      <c r="I5" s="384">
        <v>117</v>
      </c>
      <c r="J5" s="385">
        <v>117</v>
      </c>
      <c r="K5" s="430">
        <v>136.11176470588236</v>
      </c>
      <c r="L5" s="531">
        <v>136.11176470588236</v>
      </c>
      <c r="M5" s="529">
        <v>1401</v>
      </c>
      <c r="N5" s="529">
        <v>1401</v>
      </c>
      <c r="O5" s="529">
        <v>1401</v>
      </c>
      <c r="P5" s="492">
        <v>1401</v>
      </c>
      <c r="Q5" s="400">
        <v>1401</v>
      </c>
      <c r="R5" s="17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</row>
    <row r="6" spans="1:30" ht="18.600000000000001">
      <c r="A6" s="169"/>
      <c r="B6" s="169"/>
      <c r="C6" s="169"/>
      <c r="D6" s="169"/>
      <c r="E6" s="169"/>
      <c r="F6" s="313">
        <v>4</v>
      </c>
      <c r="G6" s="222" t="s">
        <v>26</v>
      </c>
      <c r="H6" s="223"/>
      <c r="I6" s="384">
        <v>104</v>
      </c>
      <c r="J6" s="385">
        <v>104</v>
      </c>
      <c r="K6" s="430">
        <v>135.58823529411765</v>
      </c>
      <c r="L6" s="531">
        <v>135.58823529411765</v>
      </c>
      <c r="M6" s="529">
        <v>1455</v>
      </c>
      <c r="N6" s="529">
        <v>1455</v>
      </c>
      <c r="O6" s="529">
        <v>1455</v>
      </c>
      <c r="P6" s="492">
        <v>1383</v>
      </c>
      <c r="Q6" s="400">
        <v>1383</v>
      </c>
      <c r="R6" s="17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</row>
    <row r="7" spans="1:30" ht="18.600000000000001">
      <c r="A7" s="169"/>
      <c r="B7" s="169"/>
      <c r="C7" s="169"/>
      <c r="D7" s="169"/>
      <c r="E7" s="169"/>
      <c r="F7" s="313">
        <v>5</v>
      </c>
      <c r="G7" s="222" t="s">
        <v>29</v>
      </c>
      <c r="H7" s="223"/>
      <c r="I7" s="424">
        <v>104</v>
      </c>
      <c r="J7" s="425">
        <v>104</v>
      </c>
      <c r="K7" s="430">
        <v>136.66923076923078</v>
      </c>
      <c r="L7" s="531">
        <v>136.66923076923078</v>
      </c>
      <c r="M7" s="529">
        <v>1455</v>
      </c>
      <c r="N7" s="529">
        <v>1455</v>
      </c>
      <c r="O7" s="529">
        <v>1455</v>
      </c>
      <c r="P7" s="492">
        <v>1426</v>
      </c>
      <c r="Q7" s="400">
        <v>1426</v>
      </c>
      <c r="R7" s="17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</row>
    <row r="8" spans="1:30" ht="18.600000000000001">
      <c r="A8" s="152"/>
      <c r="B8" s="152"/>
      <c r="C8" s="152"/>
      <c r="D8" s="152"/>
      <c r="E8" s="152"/>
      <c r="F8" s="313">
        <v>6</v>
      </c>
      <c r="G8" s="224" t="s">
        <v>27</v>
      </c>
      <c r="H8" s="225"/>
      <c r="I8" s="384">
        <v>102</v>
      </c>
      <c r="J8" s="385">
        <v>102</v>
      </c>
      <c r="K8" s="430">
        <v>132.81764705882352</v>
      </c>
      <c r="L8" s="531">
        <v>132.81764705882352</v>
      </c>
      <c r="M8" s="529">
        <v>1441</v>
      </c>
      <c r="N8" s="529">
        <v>1441</v>
      </c>
      <c r="O8" s="529">
        <v>1441</v>
      </c>
      <c r="P8" s="492">
        <v>1381</v>
      </c>
      <c r="Q8" s="400">
        <v>1381</v>
      </c>
      <c r="R8" s="17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</row>
    <row r="9" spans="1:30" ht="18.600000000000001">
      <c r="A9" s="152"/>
      <c r="B9" s="152"/>
      <c r="C9" s="152"/>
      <c r="D9" s="152"/>
      <c r="E9" s="152"/>
      <c r="F9" s="313">
        <v>7</v>
      </c>
      <c r="G9" s="222" t="s">
        <v>74</v>
      </c>
      <c r="H9" s="223"/>
      <c r="I9" s="384">
        <v>99</v>
      </c>
      <c r="J9" s="385">
        <v>99</v>
      </c>
      <c r="K9" s="430">
        <v>133.1076923076923</v>
      </c>
      <c r="L9" s="531">
        <v>133.1076923076923</v>
      </c>
      <c r="M9" s="529">
        <v>1436</v>
      </c>
      <c r="N9" s="529">
        <v>1436</v>
      </c>
      <c r="O9" s="529">
        <v>1436</v>
      </c>
      <c r="P9" s="492">
        <v>1405</v>
      </c>
      <c r="Q9" s="400">
        <v>1405</v>
      </c>
      <c r="R9" s="17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</row>
    <row r="10" spans="1:30" ht="18.600000000000001">
      <c r="A10" s="152"/>
      <c r="B10" s="152"/>
      <c r="C10" s="152"/>
      <c r="D10" s="152"/>
      <c r="E10" s="152"/>
      <c r="F10" s="313">
        <v>8</v>
      </c>
      <c r="G10" s="222" t="s">
        <v>28</v>
      </c>
      <c r="H10" s="223"/>
      <c r="I10" s="386">
        <v>97</v>
      </c>
      <c r="J10" s="415">
        <v>97</v>
      </c>
      <c r="K10" s="526">
        <v>133.53846153846155</v>
      </c>
      <c r="L10" s="435">
        <v>133.53846153846155</v>
      </c>
      <c r="M10" s="529">
        <v>1439</v>
      </c>
      <c r="N10" s="529">
        <v>1439</v>
      </c>
      <c r="O10" s="529">
        <v>1439</v>
      </c>
      <c r="P10" s="527">
        <v>1370</v>
      </c>
      <c r="Q10" s="433">
        <v>1370</v>
      </c>
      <c r="R10" s="17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</row>
    <row r="11" spans="1:30" ht="18.600000000000001">
      <c r="A11" s="152"/>
      <c r="B11" s="152"/>
      <c r="C11" s="152"/>
      <c r="D11" s="152"/>
      <c r="E11" s="152"/>
      <c r="F11" s="313">
        <v>9</v>
      </c>
      <c r="G11" s="341" t="s">
        <v>57</v>
      </c>
      <c r="H11" s="343"/>
      <c r="I11" s="442">
        <v>74</v>
      </c>
      <c r="J11" s="532">
        <v>74</v>
      </c>
      <c r="K11" s="533">
        <v>139.04615384615386</v>
      </c>
      <c r="L11" s="445">
        <v>139.04615384615386</v>
      </c>
      <c r="M11" s="534">
        <v>1471</v>
      </c>
      <c r="N11" s="535">
        <v>1471</v>
      </c>
      <c r="O11" s="536">
        <v>1471</v>
      </c>
      <c r="P11" s="537">
        <v>1428</v>
      </c>
      <c r="Q11" s="538">
        <v>1428</v>
      </c>
      <c r="R11" s="17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30" ht="19.2" thickBot="1">
      <c r="A12" s="152"/>
      <c r="B12" s="152"/>
      <c r="C12" s="152"/>
      <c r="D12" s="152"/>
      <c r="E12" s="152"/>
      <c r="F12" s="313">
        <v>10</v>
      </c>
      <c r="G12" s="237" t="s">
        <v>30</v>
      </c>
      <c r="H12" s="238"/>
      <c r="I12" s="377">
        <v>72</v>
      </c>
      <c r="J12" s="377">
        <v>72</v>
      </c>
      <c r="K12" s="528">
        <v>137.19999999999999</v>
      </c>
      <c r="L12" s="528">
        <v>137.19999999999999</v>
      </c>
      <c r="M12" s="530">
        <v>1458</v>
      </c>
      <c r="N12" s="530">
        <v>1458</v>
      </c>
      <c r="O12" s="530">
        <v>1458</v>
      </c>
      <c r="P12" s="484">
        <v>1388</v>
      </c>
      <c r="Q12" s="485">
        <v>1388</v>
      </c>
      <c r="R12" s="17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</row>
    <row r="13" spans="1:30" ht="19.2" thickBot="1">
      <c r="A13" s="152"/>
      <c r="B13" s="152"/>
      <c r="C13" s="152"/>
      <c r="D13" s="152"/>
      <c r="E13" s="152"/>
      <c r="F13" s="315"/>
      <c r="G13" s="449"/>
      <c r="H13" s="449"/>
      <c r="I13" s="40"/>
      <c r="J13" s="6"/>
      <c r="K13" s="6"/>
      <c r="L13" s="6"/>
      <c r="M13" s="440"/>
      <c r="N13" s="440"/>
      <c r="O13" s="6"/>
      <c r="P13" s="441"/>
      <c r="Q13" s="441"/>
      <c r="R13" s="17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30" ht="19.8" thickTop="1" thickBot="1">
      <c r="A14" s="152"/>
      <c r="B14" s="152"/>
      <c r="C14" s="152"/>
      <c r="D14" s="152"/>
      <c r="E14" s="152"/>
      <c r="F14" s="311"/>
      <c r="G14" s="326" t="s">
        <v>0</v>
      </c>
      <c r="H14" s="52"/>
      <c r="I14" s="462" t="s">
        <v>17</v>
      </c>
      <c r="J14" s="463"/>
      <c r="K14" s="473" t="s">
        <v>76</v>
      </c>
      <c r="L14" s="474"/>
      <c r="M14" s="475" t="s">
        <v>67</v>
      </c>
      <c r="N14" s="476"/>
      <c r="O14" s="477"/>
      <c r="P14" s="525" t="s">
        <v>77</v>
      </c>
      <c r="Q14" s="461"/>
      <c r="R14" s="4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</row>
    <row r="15" spans="1:30" ht="18.600000000000001">
      <c r="A15" s="152"/>
      <c r="B15" s="152"/>
      <c r="C15" s="152"/>
      <c r="D15" s="152"/>
      <c r="E15" s="152"/>
      <c r="F15" s="313">
        <v>1</v>
      </c>
      <c r="G15" s="228" t="s">
        <v>68</v>
      </c>
      <c r="H15" s="229"/>
      <c r="I15" s="422">
        <v>119</v>
      </c>
      <c r="J15" s="423">
        <v>119</v>
      </c>
      <c r="K15" s="481">
        <v>124.69285714285714</v>
      </c>
      <c r="L15" s="482">
        <v>124.69285714285714</v>
      </c>
      <c r="M15" s="478">
        <v>1334</v>
      </c>
      <c r="N15" s="479">
        <v>1334</v>
      </c>
      <c r="O15" s="480">
        <v>1334</v>
      </c>
      <c r="P15" s="523">
        <v>1334</v>
      </c>
      <c r="Q15" s="524">
        <v>1334</v>
      </c>
      <c r="R15" s="1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30" ht="18.600000000000001">
      <c r="A16" s="152"/>
      <c r="B16" s="152"/>
      <c r="C16" s="152"/>
      <c r="D16" s="152"/>
      <c r="E16" s="152"/>
      <c r="F16" s="313">
        <v>2</v>
      </c>
      <c r="G16" s="222" t="s">
        <v>32</v>
      </c>
      <c r="H16" s="223"/>
      <c r="I16" s="384">
        <v>117</v>
      </c>
      <c r="J16" s="384">
        <v>117</v>
      </c>
      <c r="K16" s="489">
        <v>122.98125</v>
      </c>
      <c r="L16" s="489">
        <v>122.98125</v>
      </c>
      <c r="M16" s="498">
        <v>1361</v>
      </c>
      <c r="N16" s="498">
        <v>1361</v>
      </c>
      <c r="O16" s="498">
        <v>1361</v>
      </c>
      <c r="P16" s="488">
        <v>1306</v>
      </c>
      <c r="Q16" s="414">
        <v>1306</v>
      </c>
      <c r="R16" s="1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</row>
    <row r="17" spans="1:30" ht="18.600000000000001">
      <c r="A17" s="152"/>
      <c r="B17" s="152"/>
      <c r="C17" s="152"/>
      <c r="D17" s="152"/>
      <c r="E17" s="152"/>
      <c r="F17" s="313">
        <v>3</v>
      </c>
      <c r="G17" s="222" t="s">
        <v>5</v>
      </c>
      <c r="H17" s="223"/>
      <c r="I17" s="384">
        <v>116</v>
      </c>
      <c r="J17" s="384">
        <v>116</v>
      </c>
      <c r="K17" s="489">
        <v>118.79411764705883</v>
      </c>
      <c r="L17" s="489">
        <v>118.79411764705883</v>
      </c>
      <c r="M17" s="498">
        <v>1405</v>
      </c>
      <c r="N17" s="498">
        <v>1405</v>
      </c>
      <c r="O17" s="498">
        <v>1405</v>
      </c>
      <c r="P17" s="488">
        <v>1252</v>
      </c>
      <c r="Q17" s="414">
        <v>1252</v>
      </c>
      <c r="R17" s="1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</row>
    <row r="18" spans="1:30" ht="18.600000000000001">
      <c r="A18" s="152"/>
      <c r="B18" s="152"/>
      <c r="C18" s="152"/>
      <c r="D18" s="152"/>
      <c r="E18" s="152"/>
      <c r="F18" s="313">
        <v>4</v>
      </c>
      <c r="G18" s="222" t="s">
        <v>31</v>
      </c>
      <c r="H18" s="223"/>
      <c r="I18" s="384">
        <v>116</v>
      </c>
      <c r="J18" s="384">
        <v>116</v>
      </c>
      <c r="K18" s="489">
        <v>122.0125</v>
      </c>
      <c r="L18" s="489">
        <v>122.0125</v>
      </c>
      <c r="M18" s="498">
        <v>1413</v>
      </c>
      <c r="N18" s="498">
        <v>1413</v>
      </c>
      <c r="O18" s="498">
        <v>1413</v>
      </c>
      <c r="P18" s="488">
        <v>1291</v>
      </c>
      <c r="Q18" s="414">
        <v>1291</v>
      </c>
      <c r="R18" s="1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</row>
    <row r="19" spans="1:30" ht="18.600000000000001">
      <c r="A19" s="152"/>
      <c r="B19" s="152"/>
      <c r="C19" s="152"/>
      <c r="D19" s="152"/>
      <c r="E19" s="152"/>
      <c r="F19" s="313">
        <v>5</v>
      </c>
      <c r="G19" s="222" t="s">
        <v>43</v>
      </c>
      <c r="H19" s="223"/>
      <c r="I19" s="424">
        <v>113</v>
      </c>
      <c r="J19" s="424">
        <v>113</v>
      </c>
      <c r="K19" s="489">
        <v>118.7</v>
      </c>
      <c r="L19" s="489">
        <v>118.7</v>
      </c>
      <c r="M19" s="498">
        <v>1337</v>
      </c>
      <c r="N19" s="498">
        <v>1337</v>
      </c>
      <c r="O19" s="498">
        <v>1337</v>
      </c>
      <c r="P19" s="488">
        <v>1253</v>
      </c>
      <c r="Q19" s="414">
        <v>1253</v>
      </c>
      <c r="R19" s="1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</row>
    <row r="20" spans="1:30" ht="18.600000000000001">
      <c r="A20" s="152"/>
      <c r="B20" s="152"/>
      <c r="C20" s="152"/>
      <c r="D20" s="152"/>
      <c r="E20" s="152"/>
      <c r="F20" s="313">
        <v>6</v>
      </c>
      <c r="G20" s="222" t="s">
        <v>42</v>
      </c>
      <c r="H20" s="223"/>
      <c r="I20" s="424">
        <v>112</v>
      </c>
      <c r="J20" s="424">
        <v>112</v>
      </c>
      <c r="K20" s="489">
        <v>128.12727272727273</v>
      </c>
      <c r="L20" s="489">
        <v>128.12727272727273</v>
      </c>
      <c r="M20" s="498">
        <v>1426</v>
      </c>
      <c r="N20" s="498">
        <v>1426</v>
      </c>
      <c r="O20" s="498">
        <v>1426</v>
      </c>
      <c r="P20" s="488">
        <v>1322</v>
      </c>
      <c r="Q20" s="414">
        <v>1322</v>
      </c>
      <c r="R20" s="1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</row>
    <row r="21" spans="1:30" ht="18.600000000000001">
      <c r="A21" s="152"/>
      <c r="B21" s="152"/>
      <c r="C21" s="152"/>
      <c r="D21" s="152"/>
      <c r="E21" s="152"/>
      <c r="F21" s="313">
        <v>7</v>
      </c>
      <c r="G21" s="222" t="s">
        <v>13</v>
      </c>
      <c r="H21" s="223"/>
      <c r="I21" s="384">
        <v>110</v>
      </c>
      <c r="J21" s="384">
        <v>110</v>
      </c>
      <c r="K21" s="489">
        <v>124.54615384615384</v>
      </c>
      <c r="L21" s="489">
        <v>124.54615384615384</v>
      </c>
      <c r="M21" s="498">
        <v>1393</v>
      </c>
      <c r="N21" s="498">
        <v>1393</v>
      </c>
      <c r="O21" s="498">
        <v>1393</v>
      </c>
      <c r="P21" s="516">
        <v>1293</v>
      </c>
      <c r="Q21" s="517">
        <v>1293</v>
      </c>
      <c r="R21" s="1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</row>
    <row r="22" spans="1:30" ht="18.600000000000001">
      <c r="A22" s="152"/>
      <c r="B22" s="152"/>
      <c r="C22" s="152"/>
      <c r="D22" s="152"/>
      <c r="E22" s="152"/>
      <c r="F22" s="313">
        <v>8</v>
      </c>
      <c r="G22" s="235" t="s">
        <v>33</v>
      </c>
      <c r="H22" s="236"/>
      <c r="I22" s="493">
        <v>107</v>
      </c>
      <c r="J22" s="493">
        <v>107</v>
      </c>
      <c r="K22" s="495">
        <v>129.87058823529412</v>
      </c>
      <c r="L22" s="495">
        <v>129.87058823529412</v>
      </c>
      <c r="M22" s="520">
        <v>1437</v>
      </c>
      <c r="N22" s="520">
        <v>1437</v>
      </c>
      <c r="O22" s="520">
        <v>1437</v>
      </c>
      <c r="P22" s="518">
        <v>1364</v>
      </c>
      <c r="Q22" s="519">
        <v>1364</v>
      </c>
      <c r="R22" s="1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</row>
    <row r="23" spans="1:30" ht="18.600000000000001">
      <c r="A23" s="152"/>
      <c r="B23" s="152"/>
      <c r="C23" s="152"/>
      <c r="D23" s="152"/>
      <c r="E23" s="152"/>
      <c r="F23" s="313">
        <v>9</v>
      </c>
      <c r="G23" s="247" t="s">
        <v>24</v>
      </c>
      <c r="H23" s="248"/>
      <c r="I23" s="502">
        <v>98</v>
      </c>
      <c r="J23" s="503">
        <v>98</v>
      </c>
      <c r="K23" s="511">
        <v>131.28235294117647</v>
      </c>
      <c r="L23" s="512">
        <v>131.28235294117647</v>
      </c>
      <c r="M23" s="508">
        <v>1409</v>
      </c>
      <c r="N23" s="509">
        <v>1409</v>
      </c>
      <c r="O23" s="510">
        <v>1409</v>
      </c>
      <c r="P23" s="504">
        <v>1368</v>
      </c>
      <c r="Q23" s="505">
        <v>1368</v>
      </c>
      <c r="R23" s="1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</row>
    <row r="24" spans="1:30" ht="18.600000000000001">
      <c r="A24" s="152"/>
      <c r="B24" s="152"/>
      <c r="C24" s="152"/>
      <c r="D24" s="152"/>
      <c r="E24" s="152"/>
      <c r="F24" s="313">
        <v>10</v>
      </c>
      <c r="G24" s="249" t="s">
        <v>3</v>
      </c>
      <c r="H24" s="250"/>
      <c r="I24" s="502">
        <v>56</v>
      </c>
      <c r="J24" s="503">
        <v>56</v>
      </c>
      <c r="K24" s="511">
        <v>112.44705882352942</v>
      </c>
      <c r="L24" s="512">
        <v>112.44705882352942</v>
      </c>
      <c r="M24" s="508">
        <v>1434</v>
      </c>
      <c r="N24" s="509">
        <v>1434</v>
      </c>
      <c r="O24" s="510">
        <v>1434</v>
      </c>
      <c r="P24" s="521">
        <v>1183</v>
      </c>
      <c r="Q24" s="522">
        <v>1183</v>
      </c>
      <c r="R24" s="1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</row>
    <row r="25" spans="1:30" ht="19.2" thickBot="1">
      <c r="A25" s="152"/>
      <c r="B25" s="152"/>
      <c r="C25" s="152"/>
      <c r="D25" s="152"/>
      <c r="E25" s="152"/>
      <c r="F25" s="313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</row>
    <row r="26" spans="1:30" ht="19.8" thickTop="1" thickBot="1">
      <c r="A26" s="152"/>
      <c r="B26" s="152"/>
      <c r="C26" s="152"/>
      <c r="D26" s="152"/>
      <c r="E26" s="152"/>
      <c r="F26" s="316"/>
      <c r="G26" s="325" t="s">
        <v>7</v>
      </c>
      <c r="H26" s="83"/>
      <c r="I26" s="390" t="s">
        <v>17</v>
      </c>
      <c r="J26" s="391"/>
      <c r="K26" s="473" t="s">
        <v>76</v>
      </c>
      <c r="L26" s="474"/>
      <c r="M26" s="513" t="s">
        <v>67</v>
      </c>
      <c r="N26" s="514"/>
      <c r="O26" s="515"/>
      <c r="P26" s="506" t="s">
        <v>77</v>
      </c>
      <c r="Q26" s="507"/>
      <c r="R26" s="1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</row>
    <row r="27" spans="1:30" ht="18.600000000000001">
      <c r="A27" s="152"/>
      <c r="B27" s="152"/>
      <c r="C27" s="152"/>
      <c r="D27" s="152"/>
      <c r="E27" s="152"/>
      <c r="F27" s="313">
        <v>1</v>
      </c>
      <c r="G27" s="228" t="s">
        <v>47</v>
      </c>
      <c r="H27" s="234"/>
      <c r="I27" s="382">
        <v>121</v>
      </c>
      <c r="J27" s="383">
        <v>121</v>
      </c>
      <c r="K27" s="481">
        <v>104.11176470588235</v>
      </c>
      <c r="L27" s="482">
        <v>104.11176470588235</v>
      </c>
      <c r="M27" s="478">
        <v>1284</v>
      </c>
      <c r="N27" s="479">
        <v>1284</v>
      </c>
      <c r="O27" s="480">
        <v>1284</v>
      </c>
      <c r="P27" s="499">
        <v>1113</v>
      </c>
      <c r="Q27" s="500">
        <v>1113</v>
      </c>
      <c r="R27" s="1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</row>
    <row r="28" spans="1:30" ht="18.600000000000001">
      <c r="A28" s="152"/>
      <c r="B28" s="152"/>
      <c r="C28" s="152"/>
      <c r="D28" s="152"/>
      <c r="E28" s="152"/>
      <c r="F28" s="313">
        <v>2</v>
      </c>
      <c r="G28" s="222" t="s">
        <v>71</v>
      </c>
      <c r="H28" s="223"/>
      <c r="I28" s="384">
        <v>121</v>
      </c>
      <c r="J28" s="384">
        <v>121</v>
      </c>
      <c r="K28" s="489">
        <v>94.323076923076925</v>
      </c>
      <c r="L28" s="489">
        <v>94.323076923076925</v>
      </c>
      <c r="M28" s="498">
        <v>991</v>
      </c>
      <c r="N28" s="498">
        <v>991</v>
      </c>
      <c r="O28" s="498">
        <v>991</v>
      </c>
      <c r="P28" s="501">
        <v>991</v>
      </c>
      <c r="Q28" s="398">
        <v>991</v>
      </c>
      <c r="R28" s="1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</row>
    <row r="29" spans="1:30" ht="18.600000000000001">
      <c r="A29" s="152"/>
      <c r="B29" s="152"/>
      <c r="C29" s="152"/>
      <c r="D29" s="152"/>
      <c r="E29" s="152"/>
      <c r="F29" s="313">
        <v>3</v>
      </c>
      <c r="G29" s="222" t="s">
        <v>69</v>
      </c>
      <c r="H29" s="223"/>
      <c r="I29" s="384">
        <v>120</v>
      </c>
      <c r="J29" s="384">
        <v>120</v>
      </c>
      <c r="K29" s="489">
        <v>105.78823529411764</v>
      </c>
      <c r="L29" s="489">
        <v>105.78823529411764</v>
      </c>
      <c r="M29" s="497">
        <v>1154</v>
      </c>
      <c r="N29" s="497">
        <v>1154</v>
      </c>
      <c r="O29" s="497">
        <v>1154</v>
      </c>
      <c r="P29" s="492">
        <v>1154</v>
      </c>
      <c r="Q29" s="400">
        <v>1154</v>
      </c>
      <c r="R29" s="1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</row>
    <row r="30" spans="1:30" ht="18.600000000000001">
      <c r="A30" s="152"/>
      <c r="B30" s="152"/>
      <c r="C30" s="152"/>
      <c r="D30" s="152"/>
      <c r="E30" s="152"/>
      <c r="F30" s="313">
        <v>4</v>
      </c>
      <c r="G30" s="222" t="s">
        <v>34</v>
      </c>
      <c r="H30" s="223"/>
      <c r="I30" s="384">
        <v>115</v>
      </c>
      <c r="J30" s="384">
        <v>115</v>
      </c>
      <c r="K30" s="489">
        <v>105.80769230769231</v>
      </c>
      <c r="L30" s="489">
        <v>105.80769230769231</v>
      </c>
      <c r="M30" s="498">
        <v>1122</v>
      </c>
      <c r="N30" s="498">
        <v>1122</v>
      </c>
      <c r="O30" s="498">
        <v>1122</v>
      </c>
      <c r="P30" s="492">
        <v>1122</v>
      </c>
      <c r="Q30" s="400">
        <v>1122</v>
      </c>
      <c r="R30" s="1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</row>
    <row r="31" spans="1:30" ht="18.600000000000001">
      <c r="A31" s="152"/>
      <c r="B31" s="152"/>
      <c r="C31" s="152"/>
      <c r="D31" s="152"/>
      <c r="E31" s="152"/>
      <c r="F31" s="313">
        <v>5</v>
      </c>
      <c r="G31" s="222" t="s">
        <v>36</v>
      </c>
      <c r="H31" s="223"/>
      <c r="I31" s="384">
        <v>115</v>
      </c>
      <c r="J31" s="384">
        <v>115</v>
      </c>
      <c r="K31" s="489">
        <v>105.47058823529412</v>
      </c>
      <c r="L31" s="489">
        <v>105.47058823529412</v>
      </c>
      <c r="M31" s="491">
        <v>1302</v>
      </c>
      <c r="N31" s="491">
        <v>1302</v>
      </c>
      <c r="O31" s="491">
        <v>1302</v>
      </c>
      <c r="P31" s="492">
        <v>1137</v>
      </c>
      <c r="Q31" s="400">
        <v>1137</v>
      </c>
      <c r="R31" s="1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</row>
    <row r="32" spans="1:30" ht="18.600000000000001">
      <c r="A32" s="152"/>
      <c r="B32" s="152"/>
      <c r="C32" s="152"/>
      <c r="D32" s="152"/>
      <c r="E32" s="152"/>
      <c r="F32" s="313">
        <v>6</v>
      </c>
      <c r="G32" s="235" t="s">
        <v>62</v>
      </c>
      <c r="H32" s="236"/>
      <c r="I32" s="493">
        <v>108</v>
      </c>
      <c r="J32" s="493">
        <v>108</v>
      </c>
      <c r="K32" s="495">
        <v>114.1</v>
      </c>
      <c r="L32" s="495">
        <v>114.1</v>
      </c>
      <c r="M32" s="496">
        <v>1186</v>
      </c>
      <c r="N32" s="496">
        <v>1186</v>
      </c>
      <c r="O32" s="496">
        <v>1186</v>
      </c>
      <c r="P32" s="494">
        <v>1186</v>
      </c>
      <c r="Q32" s="412">
        <v>1186</v>
      </c>
      <c r="R32" s="1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</row>
    <row r="33" spans="1:30" ht="18.600000000000001">
      <c r="A33" s="152"/>
      <c r="B33" s="152"/>
      <c r="C33" s="152"/>
      <c r="D33" s="152"/>
      <c r="E33" s="152"/>
      <c r="F33" s="313">
        <v>7</v>
      </c>
      <c r="G33" s="222" t="s">
        <v>38</v>
      </c>
      <c r="H33" s="223"/>
      <c r="I33" s="487">
        <v>105</v>
      </c>
      <c r="J33" s="487">
        <v>105</v>
      </c>
      <c r="K33" s="489">
        <v>107.83076923076923</v>
      </c>
      <c r="L33" s="489">
        <v>107.83076923076923</v>
      </c>
      <c r="M33" s="491">
        <v>1361</v>
      </c>
      <c r="N33" s="491">
        <v>1361</v>
      </c>
      <c r="O33" s="491">
        <v>1361</v>
      </c>
      <c r="P33" s="488">
        <v>1141</v>
      </c>
      <c r="Q33" s="414">
        <v>1141</v>
      </c>
      <c r="R33" s="1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</row>
    <row r="34" spans="1:30" ht="18.600000000000001">
      <c r="A34" s="152"/>
      <c r="B34" s="152"/>
      <c r="C34" s="152"/>
      <c r="D34" s="152"/>
      <c r="E34" s="152"/>
      <c r="F34" s="313">
        <v>8</v>
      </c>
      <c r="G34" s="222" t="s">
        <v>37</v>
      </c>
      <c r="H34" s="223"/>
      <c r="I34" s="375">
        <v>102</v>
      </c>
      <c r="J34" s="375">
        <v>102</v>
      </c>
      <c r="K34" s="490">
        <v>96.32352941176471</v>
      </c>
      <c r="L34" s="490">
        <v>96.32352941176471</v>
      </c>
      <c r="M34" s="491">
        <v>1274</v>
      </c>
      <c r="N34" s="491">
        <v>1274</v>
      </c>
      <c r="O34" s="491">
        <v>1274</v>
      </c>
      <c r="P34" s="488">
        <v>1031</v>
      </c>
      <c r="Q34" s="414">
        <v>1031</v>
      </c>
      <c r="R34" s="1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</row>
    <row r="35" spans="1:30" ht="18.600000000000001">
      <c r="A35" s="152"/>
      <c r="B35" s="152"/>
      <c r="C35" s="152"/>
      <c r="D35" s="152"/>
      <c r="E35" s="152"/>
      <c r="F35" s="313">
        <v>9</v>
      </c>
      <c r="G35" s="652" t="s">
        <v>60</v>
      </c>
      <c r="H35" s="653"/>
      <c r="I35" s="654">
        <v>78</v>
      </c>
      <c r="J35" s="654">
        <v>78</v>
      </c>
      <c r="K35" s="695">
        <v>108.94444444444444</v>
      </c>
      <c r="L35" s="695">
        <v>108.94444444444444</v>
      </c>
      <c r="M35" s="696">
        <v>1337</v>
      </c>
      <c r="N35" s="696">
        <v>1337</v>
      </c>
      <c r="O35" s="696">
        <v>1337</v>
      </c>
      <c r="P35" s="697">
        <v>1136</v>
      </c>
      <c r="Q35" s="698">
        <v>1136</v>
      </c>
      <c r="R35" s="1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</row>
    <row r="36" spans="1:30" ht="19.2" thickBot="1">
      <c r="A36" s="152"/>
      <c r="B36" s="152"/>
      <c r="C36" s="152"/>
      <c r="D36" s="152"/>
      <c r="E36" s="152"/>
      <c r="F36" s="313">
        <v>10</v>
      </c>
      <c r="G36" s="652" t="s">
        <v>90</v>
      </c>
      <c r="H36" s="699"/>
      <c r="I36" s="661">
        <v>17</v>
      </c>
      <c r="J36" s="662">
        <v>17</v>
      </c>
      <c r="K36" s="700">
        <v>99.45</v>
      </c>
      <c r="L36" s="701">
        <v>99.45</v>
      </c>
      <c r="M36" s="702">
        <v>1242</v>
      </c>
      <c r="N36" s="703">
        <v>1242</v>
      </c>
      <c r="O36" s="704">
        <v>1242</v>
      </c>
      <c r="P36" s="650">
        <v>1052</v>
      </c>
      <c r="Q36" s="651">
        <v>1052</v>
      </c>
      <c r="R36" s="1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</row>
    <row r="37" spans="1:30" ht="18.600000000000001">
      <c r="A37" s="152"/>
      <c r="B37" s="152"/>
      <c r="C37" s="152"/>
      <c r="D37" s="152"/>
      <c r="E37" s="152"/>
      <c r="F37" s="11"/>
      <c r="G37" s="692"/>
      <c r="H37" s="693"/>
      <c r="I37" s="647"/>
      <c r="J37" s="647"/>
      <c r="K37" s="648"/>
      <c r="L37" s="648"/>
      <c r="M37" s="694"/>
      <c r="N37" s="694"/>
      <c r="O37" s="694"/>
      <c r="P37" s="486"/>
      <c r="Q37" s="486"/>
      <c r="R37" s="1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</row>
    <row r="38" spans="1:30" ht="18.600000000000001">
      <c r="A38" s="152"/>
      <c r="B38" s="152"/>
      <c r="C38" s="152"/>
      <c r="D38" s="152"/>
      <c r="E38" s="152"/>
      <c r="F38" s="158"/>
      <c r="G38" s="86"/>
      <c r="H38" s="75"/>
      <c r="I38" s="368"/>
      <c r="J38" s="368"/>
      <c r="K38" s="469"/>
      <c r="L38" s="469"/>
      <c r="M38" s="470"/>
      <c r="N38" s="470"/>
      <c r="O38" s="470"/>
      <c r="P38" s="483"/>
      <c r="Q38" s="483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</row>
    <row r="39" spans="1:30" ht="18.600000000000001">
      <c r="A39" s="152"/>
      <c r="B39" s="152"/>
      <c r="C39" s="152"/>
      <c r="D39" s="152"/>
      <c r="E39" s="152"/>
      <c r="F39" s="158"/>
      <c r="G39" s="86"/>
      <c r="H39" s="75"/>
      <c r="I39" s="367"/>
      <c r="J39" s="367"/>
      <c r="K39" s="469"/>
      <c r="L39" s="469"/>
      <c r="M39" s="470"/>
      <c r="N39" s="470"/>
      <c r="O39" s="470"/>
      <c r="P39" s="483"/>
      <c r="Q39" s="483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</row>
    <row r="40" spans="1:30" ht="18.600000000000001">
      <c r="A40" s="152"/>
      <c r="B40" s="152"/>
      <c r="C40" s="152"/>
      <c r="D40" s="152"/>
      <c r="E40" s="152"/>
      <c r="F40" s="158"/>
      <c r="G40" s="86"/>
      <c r="H40" s="75"/>
      <c r="I40" s="367"/>
      <c r="J40" s="367"/>
      <c r="K40" s="469"/>
      <c r="L40" s="469"/>
      <c r="M40" s="470"/>
      <c r="N40" s="470"/>
      <c r="O40" s="470"/>
      <c r="P40" s="483"/>
      <c r="Q40" s="483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</row>
    <row r="41" spans="1:30" ht="18.600000000000001">
      <c r="A41" s="152"/>
      <c r="B41" s="152"/>
      <c r="C41" s="152"/>
      <c r="D41" s="152"/>
      <c r="E41" s="152"/>
      <c r="F41" s="158"/>
      <c r="G41" s="86"/>
      <c r="H41" s="75"/>
      <c r="I41" s="367"/>
      <c r="J41" s="367"/>
      <c r="K41" s="469"/>
      <c r="L41" s="469"/>
      <c r="M41" s="470"/>
      <c r="N41" s="470"/>
      <c r="O41" s="470"/>
      <c r="P41" s="483"/>
      <c r="Q41" s="483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30" ht="18.600000000000001">
      <c r="A42" s="152"/>
      <c r="B42" s="152"/>
      <c r="C42" s="152"/>
      <c r="D42" s="152"/>
      <c r="E42" s="152"/>
      <c r="F42" s="158"/>
      <c r="G42" s="86"/>
      <c r="H42" s="75"/>
      <c r="I42" s="367"/>
      <c r="J42" s="367"/>
      <c r="K42" s="469"/>
      <c r="L42" s="469"/>
      <c r="M42" s="470"/>
      <c r="N42" s="470"/>
      <c r="O42" s="470"/>
      <c r="P42" s="483"/>
      <c r="Q42" s="483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</row>
    <row r="43" spans="1:30" ht="18.600000000000001">
      <c r="A43" s="152"/>
      <c r="B43" s="152"/>
      <c r="C43" s="152"/>
      <c r="D43" s="152"/>
      <c r="E43" s="152"/>
      <c r="F43" s="158"/>
      <c r="G43" s="86"/>
      <c r="H43" s="75"/>
      <c r="I43" s="367"/>
      <c r="J43" s="367"/>
      <c r="K43" s="469"/>
      <c r="L43" s="469"/>
      <c r="M43" s="470"/>
      <c r="N43" s="470"/>
      <c r="O43" s="470"/>
      <c r="P43" s="483"/>
      <c r="Q43" s="483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</row>
    <row r="44" spans="1:30" ht="18.600000000000001">
      <c r="A44" s="152"/>
      <c r="B44" s="152"/>
      <c r="C44" s="152"/>
      <c r="D44" s="152"/>
      <c r="E44" s="152"/>
      <c r="F44" s="158"/>
      <c r="G44" s="86"/>
      <c r="H44" s="75"/>
      <c r="I44" s="368"/>
      <c r="J44" s="368"/>
      <c r="K44" s="469"/>
      <c r="L44" s="469"/>
      <c r="M44" s="470"/>
      <c r="N44" s="470"/>
      <c r="O44" s="470"/>
      <c r="P44" s="483"/>
      <c r="Q44" s="483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</row>
    <row r="45" spans="1:30" ht="18.600000000000001">
      <c r="A45" s="152"/>
      <c r="B45" s="152"/>
      <c r="C45" s="152"/>
      <c r="D45" s="152"/>
      <c r="E45" s="152"/>
      <c r="F45" s="158"/>
      <c r="G45" s="86"/>
      <c r="H45" s="75"/>
      <c r="I45" s="367"/>
      <c r="J45" s="367"/>
      <c r="K45" s="469"/>
      <c r="L45" s="469"/>
      <c r="M45" s="470"/>
      <c r="N45" s="470"/>
      <c r="O45" s="470"/>
      <c r="P45" s="483"/>
      <c r="Q45" s="483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</row>
    <row r="46" spans="1:30" ht="18.600000000000001">
      <c r="A46" s="152"/>
      <c r="B46" s="152"/>
      <c r="C46" s="152"/>
      <c r="D46" s="152"/>
      <c r="E46" s="152"/>
      <c r="F46" s="158"/>
      <c r="G46" s="86"/>
      <c r="H46" s="75"/>
      <c r="I46" s="367"/>
      <c r="J46" s="367"/>
      <c r="K46" s="469"/>
      <c r="L46" s="469"/>
      <c r="M46" s="471"/>
      <c r="N46" s="471"/>
      <c r="O46" s="471"/>
      <c r="P46" s="483"/>
      <c r="Q46" s="483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</row>
    <row r="47" spans="1:30" ht="18.600000000000001">
      <c r="A47" s="152"/>
      <c r="B47" s="152"/>
      <c r="C47" s="152"/>
      <c r="D47" s="152"/>
      <c r="E47" s="152"/>
      <c r="F47" s="158"/>
      <c r="G47" s="86"/>
      <c r="H47" s="75"/>
      <c r="I47" s="367"/>
      <c r="J47" s="367"/>
      <c r="K47" s="469"/>
      <c r="L47" s="469"/>
      <c r="M47" s="471"/>
      <c r="N47" s="471"/>
      <c r="O47" s="471"/>
      <c r="P47" s="483"/>
      <c r="Q47" s="483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</row>
    <row r="48" spans="1:30" ht="18.600000000000001">
      <c r="A48" s="152"/>
      <c r="B48" s="152"/>
      <c r="C48" s="152"/>
      <c r="D48" s="152"/>
      <c r="E48" s="152"/>
      <c r="F48" s="74"/>
      <c r="G48" s="86"/>
      <c r="H48" s="75"/>
      <c r="I48" s="368"/>
      <c r="J48" s="368"/>
      <c r="K48" s="469"/>
      <c r="L48" s="469"/>
      <c r="M48" s="471"/>
      <c r="N48" s="471"/>
      <c r="O48" s="471"/>
      <c r="P48" s="483"/>
      <c r="Q48" s="483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</row>
    <row r="49" spans="1:30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59"/>
      <c r="L49" s="121"/>
      <c r="M49" s="160"/>
      <c r="N49" s="121"/>
      <c r="O49" s="121"/>
      <c r="P49" s="161"/>
      <c r="Q49" s="74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</row>
    <row r="50" spans="1:30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</row>
    <row r="51" spans="1:30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</row>
    <row r="52" spans="1:30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</row>
    <row r="53" spans="1:30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</row>
    <row r="54" spans="1:30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</row>
    <row r="55" spans="1:30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1:30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</row>
    <row r="57" spans="1:30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1:30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</row>
    <row r="59" spans="1:30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</row>
    <row r="60" spans="1:30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</row>
    <row r="61" spans="1:30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</row>
    <row r="62" spans="1:30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</row>
    <row r="63" spans="1:30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</row>
    <row r="64" spans="1:30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</row>
    <row r="65" spans="1:30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</row>
    <row r="66" spans="1:30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</row>
    <row r="67" spans="1:30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</row>
    <row r="68" spans="1:30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</row>
    <row r="69" spans="1:30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</row>
    <row r="70" spans="1:30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</row>
  </sheetData>
  <mergeCells count="184"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R8" sqref="R8"/>
    </sheetView>
  </sheetViews>
  <sheetFormatPr defaultRowHeight="14.4"/>
  <cols>
    <col min="6" max="6" width="36.33203125" customWidth="1"/>
  </cols>
  <sheetData>
    <row r="1" spans="1:23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23.4" customHeight="1" thickBot="1">
      <c r="A2" s="152"/>
      <c r="B2" s="152"/>
      <c r="C2" s="152"/>
      <c r="D2" s="15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2"/>
      <c r="R2" s="152"/>
      <c r="S2" s="152"/>
      <c r="T2" s="152"/>
      <c r="U2" s="152"/>
      <c r="V2" s="152"/>
      <c r="W2" s="152"/>
    </row>
    <row r="3" spans="1:23" ht="19.8" thickTop="1" thickBot="1">
      <c r="A3" s="152"/>
      <c r="B3" s="152"/>
      <c r="C3" s="152"/>
      <c r="D3" s="152"/>
      <c r="E3" s="39"/>
      <c r="F3" s="344" t="s">
        <v>54</v>
      </c>
      <c r="G3" s="462" t="s">
        <v>12</v>
      </c>
      <c r="H3" s="463"/>
      <c r="I3" s="345"/>
      <c r="J3" s="585" t="s">
        <v>55</v>
      </c>
      <c r="K3" s="586"/>
      <c r="L3" s="586"/>
      <c r="M3" s="587"/>
      <c r="N3" s="462" t="s">
        <v>12</v>
      </c>
      <c r="O3" s="463"/>
      <c r="P3" s="1"/>
      <c r="Q3" s="152"/>
      <c r="R3" s="152"/>
      <c r="S3" s="152"/>
      <c r="T3" s="152"/>
      <c r="U3" s="152"/>
      <c r="V3" s="152"/>
      <c r="W3" s="152"/>
    </row>
    <row r="4" spans="1:23" ht="18.600000000000001">
      <c r="A4" s="152"/>
      <c r="B4" s="152"/>
      <c r="C4" s="152"/>
      <c r="D4" s="152"/>
      <c r="E4" s="313">
        <v>1</v>
      </c>
      <c r="F4" s="251" t="s">
        <v>29</v>
      </c>
      <c r="G4" s="588">
        <v>136.66923076923078</v>
      </c>
      <c r="H4" s="588">
        <v>136.66923076923078</v>
      </c>
      <c r="I4" s="333">
        <v>1</v>
      </c>
      <c r="J4" s="591" t="s">
        <v>25</v>
      </c>
      <c r="K4" s="592" t="s">
        <v>25</v>
      </c>
      <c r="L4" s="592" t="s">
        <v>25</v>
      </c>
      <c r="M4" s="593" t="s">
        <v>25</v>
      </c>
      <c r="N4" s="589">
        <v>141.35333333333332</v>
      </c>
      <c r="O4" s="590">
        <v>141.35333333333332</v>
      </c>
      <c r="P4" s="1"/>
      <c r="Q4" s="152"/>
      <c r="R4" s="152"/>
      <c r="S4" s="152"/>
      <c r="T4" s="152"/>
      <c r="U4" s="152"/>
      <c r="V4" s="152"/>
      <c r="W4" s="152"/>
    </row>
    <row r="5" spans="1:23" ht="18.600000000000001">
      <c r="A5" s="152"/>
      <c r="B5" s="152"/>
      <c r="C5" s="152"/>
      <c r="D5" s="152"/>
      <c r="E5" s="313">
        <v>2</v>
      </c>
      <c r="F5" s="252" t="s">
        <v>27</v>
      </c>
      <c r="G5" s="552">
        <v>132.81764705882352</v>
      </c>
      <c r="H5" s="552">
        <v>132.81764705882352</v>
      </c>
      <c r="I5" s="334">
        <v>2</v>
      </c>
      <c r="J5" s="566" t="s">
        <v>57</v>
      </c>
      <c r="K5" s="567" t="s">
        <v>57</v>
      </c>
      <c r="L5" s="567" t="s">
        <v>57</v>
      </c>
      <c r="M5" s="568" t="s">
        <v>57</v>
      </c>
      <c r="N5" s="583">
        <v>139.04615384615386</v>
      </c>
      <c r="O5" s="584">
        <v>139.04615384615386</v>
      </c>
      <c r="P5" s="1"/>
      <c r="Q5" s="152"/>
      <c r="R5" s="152"/>
      <c r="S5" s="152"/>
      <c r="T5" s="152"/>
      <c r="U5" s="152"/>
      <c r="V5" s="152"/>
      <c r="W5" s="152"/>
    </row>
    <row r="6" spans="1:23" ht="18.600000000000001">
      <c r="A6" s="152"/>
      <c r="B6" s="152"/>
      <c r="C6" s="152"/>
      <c r="D6" s="152"/>
      <c r="E6" s="313">
        <v>3</v>
      </c>
      <c r="F6" s="252" t="s">
        <v>24</v>
      </c>
      <c r="G6" s="552">
        <v>131.28235294117647</v>
      </c>
      <c r="H6" s="552">
        <v>131.28235294117647</v>
      </c>
      <c r="I6" s="334">
        <v>3</v>
      </c>
      <c r="J6" s="566" t="s">
        <v>56</v>
      </c>
      <c r="K6" s="567" t="s">
        <v>56</v>
      </c>
      <c r="L6" s="567" t="s">
        <v>56</v>
      </c>
      <c r="M6" s="568" t="s">
        <v>56</v>
      </c>
      <c r="N6" s="583">
        <v>137.89333333333335</v>
      </c>
      <c r="O6" s="584">
        <v>137.89333333333335</v>
      </c>
      <c r="P6" s="1"/>
      <c r="Q6" s="152"/>
      <c r="R6" s="152"/>
      <c r="S6" s="152"/>
      <c r="T6" s="152"/>
      <c r="U6" s="152"/>
      <c r="V6" s="152"/>
      <c r="W6" s="152"/>
    </row>
    <row r="7" spans="1:23" ht="18.600000000000001">
      <c r="A7" s="152"/>
      <c r="B7" s="152"/>
      <c r="C7" s="152"/>
      <c r="D7" s="152"/>
      <c r="E7" s="313">
        <v>4</v>
      </c>
      <c r="F7" s="252" t="s">
        <v>45</v>
      </c>
      <c r="G7" s="552">
        <v>129.87058823529412</v>
      </c>
      <c r="H7" s="552">
        <v>129.87058823529412</v>
      </c>
      <c r="I7" s="334">
        <v>4</v>
      </c>
      <c r="J7" s="706" t="s">
        <v>30</v>
      </c>
      <c r="K7" s="707" t="s">
        <v>30</v>
      </c>
      <c r="L7" s="707" t="s">
        <v>30</v>
      </c>
      <c r="M7" s="708" t="s">
        <v>30</v>
      </c>
      <c r="N7" s="583">
        <v>137.19999999999999</v>
      </c>
      <c r="O7" s="584">
        <v>137.19999999999999</v>
      </c>
      <c r="P7" s="1"/>
      <c r="Q7" s="152"/>
      <c r="R7" s="152"/>
      <c r="S7" s="152"/>
      <c r="T7" s="152"/>
      <c r="U7" s="152"/>
      <c r="V7" s="152"/>
      <c r="W7" s="152"/>
    </row>
    <row r="8" spans="1:23" ht="18.600000000000001">
      <c r="A8" s="152"/>
      <c r="B8" s="152"/>
      <c r="C8" s="152"/>
      <c r="D8" s="152"/>
      <c r="E8" s="313">
        <v>5</v>
      </c>
      <c r="F8" s="252" t="s">
        <v>42</v>
      </c>
      <c r="G8" s="572">
        <v>128.12727272727273</v>
      </c>
      <c r="H8" s="572">
        <v>128.12727272727273</v>
      </c>
      <c r="I8" s="334">
        <v>5</v>
      </c>
      <c r="J8" s="594" t="s">
        <v>61</v>
      </c>
      <c r="K8" s="595" t="s">
        <v>61</v>
      </c>
      <c r="L8" s="595" t="s">
        <v>61</v>
      </c>
      <c r="M8" s="596" t="s">
        <v>61</v>
      </c>
      <c r="N8" s="583">
        <v>136.11176470588236</v>
      </c>
      <c r="O8" s="584">
        <v>136.11176470588236</v>
      </c>
      <c r="P8" s="1"/>
      <c r="Q8" s="152"/>
      <c r="R8" s="152"/>
      <c r="S8" s="152"/>
      <c r="T8" s="152"/>
      <c r="U8" s="152"/>
      <c r="V8" s="152"/>
      <c r="W8" s="152"/>
    </row>
    <row r="9" spans="1:23" ht="18.600000000000001">
      <c r="A9" s="152"/>
      <c r="B9" s="152"/>
      <c r="C9" s="152"/>
      <c r="D9" s="152"/>
      <c r="E9" s="313">
        <v>6</v>
      </c>
      <c r="F9" s="253" t="s">
        <v>68</v>
      </c>
      <c r="G9" s="552">
        <v>124.69285714285714</v>
      </c>
      <c r="H9" s="552">
        <v>124.69285714285714</v>
      </c>
      <c r="I9" s="334">
        <v>6</v>
      </c>
      <c r="J9" s="566" t="s">
        <v>26</v>
      </c>
      <c r="K9" s="567" t="s">
        <v>26</v>
      </c>
      <c r="L9" s="567" t="s">
        <v>26</v>
      </c>
      <c r="M9" s="568" t="s">
        <v>26</v>
      </c>
      <c r="N9" s="583">
        <v>135.58823529411765</v>
      </c>
      <c r="O9" s="584">
        <v>135.58823529411765</v>
      </c>
      <c r="P9" s="1"/>
      <c r="Q9" s="152"/>
      <c r="R9" s="152"/>
      <c r="S9" s="152"/>
      <c r="T9" s="152"/>
      <c r="U9" s="152"/>
      <c r="V9" s="152"/>
      <c r="W9" s="152"/>
    </row>
    <row r="10" spans="1:23" ht="18.600000000000001">
      <c r="A10" s="152"/>
      <c r="B10" s="152"/>
      <c r="C10" s="152"/>
      <c r="D10" s="152"/>
      <c r="E10" s="313">
        <v>7</v>
      </c>
      <c r="F10" s="252" t="s">
        <v>35</v>
      </c>
      <c r="G10" s="552">
        <v>118.7</v>
      </c>
      <c r="H10" s="552">
        <v>118.7</v>
      </c>
      <c r="I10" s="334">
        <v>7</v>
      </c>
      <c r="J10" s="566" t="s">
        <v>44</v>
      </c>
      <c r="K10" s="567" t="s">
        <v>44</v>
      </c>
      <c r="L10" s="567" t="s">
        <v>44</v>
      </c>
      <c r="M10" s="568" t="s">
        <v>44</v>
      </c>
      <c r="N10" s="583">
        <v>133.53846153846155</v>
      </c>
      <c r="O10" s="584">
        <v>133.53846153846155</v>
      </c>
      <c r="P10" s="1"/>
      <c r="Q10" s="152"/>
      <c r="R10" s="152"/>
      <c r="S10" s="152"/>
      <c r="T10" s="152"/>
      <c r="U10" s="152"/>
      <c r="V10" s="152"/>
      <c r="W10" s="152"/>
    </row>
    <row r="11" spans="1:23" ht="18.600000000000001">
      <c r="A11" s="152"/>
      <c r="B11" s="152"/>
      <c r="C11" s="152"/>
      <c r="D11" s="152"/>
      <c r="E11" s="313">
        <v>8</v>
      </c>
      <c r="F11" s="252" t="s">
        <v>62</v>
      </c>
      <c r="G11" s="552">
        <v>114.1</v>
      </c>
      <c r="H11" s="552">
        <v>114.1</v>
      </c>
      <c r="I11" s="334">
        <v>8</v>
      </c>
      <c r="J11" s="580" t="s">
        <v>74</v>
      </c>
      <c r="K11" s="581" t="s">
        <v>74</v>
      </c>
      <c r="L11" s="581" t="s">
        <v>74</v>
      </c>
      <c r="M11" s="582" t="s">
        <v>74</v>
      </c>
      <c r="N11" s="564">
        <v>133.1076923076923</v>
      </c>
      <c r="O11" s="565">
        <v>133.1076923076923</v>
      </c>
      <c r="P11" s="1"/>
      <c r="Q11" s="152"/>
      <c r="R11" s="152"/>
      <c r="S11" s="152"/>
      <c r="T11" s="152"/>
      <c r="U11" s="152"/>
      <c r="V11" s="152"/>
      <c r="W11" s="152"/>
    </row>
    <row r="12" spans="1:23" ht="18.600000000000001">
      <c r="A12" s="152"/>
      <c r="B12" s="152"/>
      <c r="C12" s="152"/>
      <c r="D12" s="152"/>
      <c r="E12" s="313">
        <v>9</v>
      </c>
      <c r="F12" s="252" t="s">
        <v>38</v>
      </c>
      <c r="G12" s="552">
        <v>107.83076923076923</v>
      </c>
      <c r="H12" s="552">
        <v>107.83076923076923</v>
      </c>
      <c r="I12" s="334">
        <v>9</v>
      </c>
      <c r="J12" s="566" t="s">
        <v>13</v>
      </c>
      <c r="K12" s="567" t="s">
        <v>13</v>
      </c>
      <c r="L12" s="567" t="s">
        <v>13</v>
      </c>
      <c r="M12" s="568" t="s">
        <v>13</v>
      </c>
      <c r="N12" s="573">
        <v>124.54615384615384</v>
      </c>
      <c r="O12" s="555">
        <v>124.54615384615384</v>
      </c>
      <c r="P12" s="1"/>
      <c r="Q12" s="152"/>
      <c r="R12" s="152"/>
      <c r="S12" s="152"/>
      <c r="T12" s="152"/>
      <c r="U12" s="152"/>
      <c r="V12" s="152"/>
      <c r="W12" s="152"/>
    </row>
    <row r="13" spans="1:23" ht="18.600000000000001">
      <c r="A13" s="152"/>
      <c r="B13" s="152"/>
      <c r="C13" s="152"/>
      <c r="D13" s="152"/>
      <c r="E13" s="313">
        <v>10</v>
      </c>
      <c r="F13" s="252" t="s">
        <v>34</v>
      </c>
      <c r="G13" s="552">
        <v>105.80769230769231</v>
      </c>
      <c r="H13" s="552">
        <v>105.80769230769231</v>
      </c>
      <c r="I13" s="334">
        <v>10</v>
      </c>
      <c r="J13" s="566" t="s">
        <v>32</v>
      </c>
      <c r="K13" s="567" t="s">
        <v>32</v>
      </c>
      <c r="L13" s="567" t="s">
        <v>32</v>
      </c>
      <c r="M13" s="568" t="s">
        <v>32</v>
      </c>
      <c r="N13" s="573">
        <v>122.98125</v>
      </c>
      <c r="O13" s="555">
        <v>122.98125</v>
      </c>
      <c r="P13" s="1"/>
      <c r="Q13" s="152"/>
      <c r="R13" s="152"/>
      <c r="S13" s="152"/>
      <c r="T13" s="152"/>
      <c r="U13" s="152"/>
      <c r="V13" s="152"/>
      <c r="W13" s="152"/>
    </row>
    <row r="14" spans="1:23" ht="18.600000000000001">
      <c r="A14" s="152"/>
      <c r="B14" s="152"/>
      <c r="C14" s="152"/>
      <c r="D14" s="152"/>
      <c r="E14" s="313">
        <v>11</v>
      </c>
      <c r="F14" s="252" t="s">
        <v>69</v>
      </c>
      <c r="G14" s="574">
        <v>105.78823529411764</v>
      </c>
      <c r="H14" s="574">
        <v>105.78823529411764</v>
      </c>
      <c r="I14" s="334">
        <v>11</v>
      </c>
      <c r="J14" s="575" t="s">
        <v>31</v>
      </c>
      <c r="K14" s="576" t="s">
        <v>31</v>
      </c>
      <c r="L14" s="576" t="s">
        <v>31</v>
      </c>
      <c r="M14" s="577" t="s">
        <v>31</v>
      </c>
      <c r="N14" s="578">
        <v>122.0125</v>
      </c>
      <c r="O14" s="579">
        <v>122.0125</v>
      </c>
      <c r="P14" s="1"/>
      <c r="Q14" s="152"/>
      <c r="R14" s="152"/>
      <c r="S14" s="152"/>
      <c r="T14" s="152"/>
      <c r="U14" s="152"/>
      <c r="V14" s="152"/>
      <c r="W14" s="152"/>
    </row>
    <row r="15" spans="1:23" ht="18.600000000000001">
      <c r="A15" s="152"/>
      <c r="B15" s="152"/>
      <c r="C15" s="152"/>
      <c r="D15" s="152"/>
      <c r="E15" s="313">
        <v>12</v>
      </c>
      <c r="F15" s="254" t="s">
        <v>36</v>
      </c>
      <c r="G15" s="572">
        <v>105.47058823529412</v>
      </c>
      <c r="H15" s="572">
        <v>105.47058823529412</v>
      </c>
      <c r="I15" s="334">
        <v>12</v>
      </c>
      <c r="J15" s="566" t="s">
        <v>2</v>
      </c>
      <c r="K15" s="567" t="s">
        <v>2</v>
      </c>
      <c r="L15" s="567" t="s">
        <v>2</v>
      </c>
      <c r="M15" s="568" t="s">
        <v>2</v>
      </c>
      <c r="N15" s="562">
        <v>118.79411764705883</v>
      </c>
      <c r="O15" s="563">
        <v>118.79411764705883</v>
      </c>
      <c r="P15" s="1"/>
      <c r="Q15" s="152"/>
      <c r="R15" s="152"/>
      <c r="S15" s="152"/>
      <c r="T15" s="152"/>
      <c r="U15" s="152"/>
      <c r="V15" s="152"/>
      <c r="W15" s="152"/>
    </row>
    <row r="16" spans="1:23" ht="18.600000000000001">
      <c r="A16" s="152"/>
      <c r="B16" s="152"/>
      <c r="C16" s="152"/>
      <c r="D16" s="152"/>
      <c r="E16" s="313">
        <v>13</v>
      </c>
      <c r="F16" s="252" t="s">
        <v>47</v>
      </c>
      <c r="G16" s="552">
        <v>104.11176470588235</v>
      </c>
      <c r="H16" s="552">
        <v>104.11176470588235</v>
      </c>
      <c r="I16" s="334">
        <v>13</v>
      </c>
      <c r="J16" s="569" t="s">
        <v>3</v>
      </c>
      <c r="K16" s="570" t="s">
        <v>3</v>
      </c>
      <c r="L16" s="570" t="s">
        <v>3</v>
      </c>
      <c r="M16" s="571" t="s">
        <v>3</v>
      </c>
      <c r="N16" s="564">
        <v>112.44705882352942</v>
      </c>
      <c r="O16" s="565">
        <v>112.44705882352942</v>
      </c>
      <c r="P16" s="1"/>
      <c r="Q16" s="152"/>
      <c r="R16" s="152"/>
      <c r="S16" s="152"/>
      <c r="T16" s="152"/>
      <c r="U16" s="152"/>
      <c r="V16" s="152"/>
      <c r="W16" s="152"/>
    </row>
    <row r="17" spans="1:23" ht="18.600000000000001">
      <c r="A17" s="152"/>
      <c r="B17" s="152"/>
      <c r="C17" s="152"/>
      <c r="D17" s="152"/>
      <c r="E17" s="313">
        <v>14</v>
      </c>
      <c r="F17" s="252" t="s">
        <v>71</v>
      </c>
      <c r="G17" s="552">
        <v>94.323076923076925</v>
      </c>
      <c r="H17" s="552">
        <v>94.323076923076925</v>
      </c>
      <c r="I17" s="170">
        <v>14</v>
      </c>
      <c r="J17" s="556" t="s">
        <v>60</v>
      </c>
      <c r="K17" s="556" t="s">
        <v>60</v>
      </c>
      <c r="L17" s="556" t="s">
        <v>60</v>
      </c>
      <c r="M17" s="556" t="s">
        <v>60</v>
      </c>
      <c r="N17" s="554">
        <v>108.94444444444444</v>
      </c>
      <c r="O17" s="555">
        <v>108.94444444444444</v>
      </c>
      <c r="P17" s="1"/>
      <c r="Q17" s="152"/>
      <c r="R17" s="152"/>
      <c r="S17" s="152"/>
      <c r="T17" s="152"/>
      <c r="U17" s="152"/>
      <c r="V17" s="152"/>
      <c r="W17" s="152"/>
    </row>
    <row r="18" spans="1:23" ht="18.600000000000001">
      <c r="A18" s="152"/>
      <c r="B18" s="152"/>
      <c r="C18" s="152"/>
      <c r="D18" s="152"/>
      <c r="E18" s="11"/>
      <c r="F18" s="558"/>
      <c r="G18" s="559"/>
      <c r="H18" s="559"/>
      <c r="I18" s="170">
        <v>15</v>
      </c>
      <c r="J18" s="557" t="s">
        <v>40</v>
      </c>
      <c r="K18" s="557" t="s">
        <v>40</v>
      </c>
      <c r="L18" s="557" t="s">
        <v>40</v>
      </c>
      <c r="M18" s="557" t="s">
        <v>40</v>
      </c>
      <c r="N18" s="554">
        <v>103.53333333333333</v>
      </c>
      <c r="O18" s="555">
        <v>103.53333333333333</v>
      </c>
      <c r="P18" s="1"/>
      <c r="Q18" s="152"/>
      <c r="R18" s="152"/>
      <c r="S18" s="152"/>
      <c r="T18" s="152"/>
      <c r="U18" s="152"/>
      <c r="V18" s="152"/>
      <c r="W18" s="152"/>
    </row>
    <row r="19" spans="1:23" ht="18.600000000000001">
      <c r="A19" s="152"/>
      <c r="B19" s="152"/>
      <c r="C19" s="152"/>
      <c r="D19" s="152"/>
      <c r="E19" s="11"/>
      <c r="F19" s="560" t="s">
        <v>72</v>
      </c>
      <c r="G19" s="561"/>
      <c r="H19" s="561"/>
      <c r="I19" s="170">
        <v>16</v>
      </c>
      <c r="J19" s="557" t="s">
        <v>90</v>
      </c>
      <c r="K19" s="557" t="s">
        <v>90</v>
      </c>
      <c r="L19" s="557" t="s">
        <v>90</v>
      </c>
      <c r="M19" s="557" t="s">
        <v>90</v>
      </c>
      <c r="N19" s="552">
        <v>99.45</v>
      </c>
      <c r="O19" s="553">
        <v>99.45</v>
      </c>
      <c r="P19" s="1"/>
      <c r="Q19" s="152"/>
      <c r="R19" s="152"/>
      <c r="S19" s="152"/>
      <c r="T19" s="152"/>
      <c r="U19" s="152"/>
      <c r="V19" s="152"/>
      <c r="W19" s="152"/>
    </row>
    <row r="20" spans="1:23" ht="18.600000000000001">
      <c r="A20" s="152"/>
      <c r="B20" s="152"/>
      <c r="C20" s="152"/>
      <c r="D20" s="152"/>
      <c r="E20" s="11"/>
      <c r="F20" s="560" t="s">
        <v>73</v>
      </c>
      <c r="G20" s="561"/>
      <c r="H20" s="561"/>
      <c r="I20" s="170">
        <v>17</v>
      </c>
      <c r="J20" s="556" t="s">
        <v>46</v>
      </c>
      <c r="K20" s="556" t="s">
        <v>46</v>
      </c>
      <c r="L20" s="556" t="s">
        <v>46</v>
      </c>
      <c r="M20" s="556" t="s">
        <v>46</v>
      </c>
      <c r="N20" s="552">
        <v>96.32352941176471</v>
      </c>
      <c r="O20" s="553">
        <v>96.32352941176471</v>
      </c>
      <c r="P20" s="1"/>
      <c r="Q20" s="152"/>
      <c r="R20" s="152"/>
      <c r="S20" s="152"/>
      <c r="T20" s="152"/>
      <c r="U20" s="152"/>
      <c r="V20" s="152"/>
      <c r="W20" s="152"/>
    </row>
    <row r="21" spans="1:23" ht="19.2" thickBot="1">
      <c r="A21" s="152"/>
      <c r="B21" s="152"/>
      <c r="C21" s="152"/>
      <c r="D21" s="152"/>
      <c r="E21" s="11"/>
      <c r="F21" s="54"/>
      <c r="G21" s="551"/>
      <c r="H21" s="551"/>
      <c r="I21" s="709">
        <v>18</v>
      </c>
      <c r="J21" s="705" t="s">
        <v>58</v>
      </c>
      <c r="K21" s="705" t="s">
        <v>58</v>
      </c>
      <c r="L21" s="705" t="s">
        <v>58</v>
      </c>
      <c r="M21" s="705" t="s">
        <v>58</v>
      </c>
      <c r="N21" s="547">
        <v>0</v>
      </c>
      <c r="O21" s="548" t="e">
        <v>#DIV/0!</v>
      </c>
      <c r="P21" s="1"/>
      <c r="Q21" s="152"/>
      <c r="R21" s="152"/>
      <c r="S21" s="152"/>
      <c r="T21" s="152"/>
      <c r="U21" s="152"/>
      <c r="V21" s="152"/>
      <c r="W21" s="152"/>
    </row>
    <row r="22" spans="1:23" ht="18.600000000000001">
      <c r="A22" s="152"/>
      <c r="B22" s="152"/>
      <c r="C22" s="152"/>
      <c r="D22" s="152"/>
      <c r="E22" s="11"/>
      <c r="F22" s="26"/>
      <c r="G22" s="549"/>
      <c r="H22" s="549"/>
      <c r="I22" s="6"/>
      <c r="J22" s="6"/>
      <c r="K22" s="550"/>
      <c r="L22" s="550"/>
      <c r="M22" s="6"/>
      <c r="N22" s="371"/>
      <c r="O22" s="371"/>
      <c r="P22" s="1"/>
      <c r="Q22" s="152"/>
      <c r="R22" s="152"/>
      <c r="S22" s="152"/>
      <c r="T22" s="152"/>
      <c r="U22" s="152"/>
      <c r="V22" s="152"/>
      <c r="W22" s="152"/>
    </row>
    <row r="23" spans="1:23" ht="18.600000000000001">
      <c r="A23" s="152"/>
      <c r="B23" s="152"/>
      <c r="C23" s="152"/>
      <c r="D23" s="152"/>
      <c r="E23" s="158"/>
      <c r="F23" s="86"/>
      <c r="G23" s="546"/>
      <c r="H23" s="546"/>
      <c r="I23" s="121"/>
      <c r="J23" s="121"/>
      <c r="K23" s="370"/>
      <c r="L23" s="370"/>
      <c r="M23" s="121"/>
      <c r="N23" s="369"/>
      <c r="O23" s="369"/>
      <c r="P23" s="152"/>
      <c r="Q23" s="152"/>
      <c r="R23" s="152"/>
      <c r="S23" s="152"/>
      <c r="T23" s="152"/>
      <c r="U23" s="152"/>
      <c r="V23" s="152"/>
      <c r="W23" s="152"/>
    </row>
    <row r="24" spans="1:23" ht="18.600000000000001">
      <c r="A24" s="152"/>
      <c r="B24" s="152"/>
      <c r="C24" s="152"/>
      <c r="D24" s="152"/>
      <c r="E24" s="158"/>
      <c r="F24" s="75"/>
      <c r="G24" s="74"/>
      <c r="H24" s="121"/>
      <c r="I24" s="121"/>
      <c r="J24" s="121"/>
      <c r="K24" s="158"/>
      <c r="L24" s="121"/>
      <c r="M24" s="121"/>
      <c r="N24" s="170"/>
      <c r="O24" s="74"/>
      <c r="P24" s="152"/>
      <c r="Q24" s="152"/>
      <c r="R24" s="152"/>
      <c r="S24" s="152"/>
      <c r="T24" s="152"/>
      <c r="U24" s="152"/>
      <c r="V24" s="152"/>
      <c r="W24" s="152"/>
    </row>
    <row r="25" spans="1:23" ht="18.600000000000001">
      <c r="A25" s="152"/>
      <c r="B25" s="152"/>
      <c r="C25" s="152"/>
      <c r="D25" s="152"/>
      <c r="E25" s="155"/>
      <c r="F25" s="171"/>
      <c r="G25" s="543"/>
      <c r="H25" s="543"/>
      <c r="I25" s="121"/>
      <c r="J25" s="544"/>
      <c r="K25" s="544"/>
      <c r="L25" s="544"/>
      <c r="M25" s="544"/>
      <c r="N25" s="545"/>
      <c r="O25" s="545"/>
      <c r="P25" s="152"/>
      <c r="Q25" s="152"/>
      <c r="R25" s="152"/>
      <c r="S25" s="152"/>
      <c r="T25" s="152"/>
      <c r="U25" s="152"/>
      <c r="V25" s="152"/>
      <c r="W25" s="152"/>
    </row>
    <row r="26" spans="1:23" ht="18.600000000000001">
      <c r="A26" s="152"/>
      <c r="B26" s="152"/>
      <c r="C26" s="152"/>
      <c r="D26" s="152"/>
      <c r="E26" s="158"/>
      <c r="F26" s="86"/>
      <c r="G26" s="367"/>
      <c r="H26" s="367"/>
      <c r="I26" s="121"/>
      <c r="J26" s="121"/>
      <c r="K26" s="370"/>
      <c r="L26" s="370"/>
      <c r="M26" s="121"/>
      <c r="N26" s="369"/>
      <c r="O26" s="369"/>
      <c r="P26" s="152"/>
      <c r="Q26" s="152"/>
      <c r="R26" s="152"/>
      <c r="S26" s="152"/>
      <c r="T26" s="152"/>
      <c r="U26" s="152"/>
      <c r="V26" s="152"/>
      <c r="W26" s="152"/>
    </row>
    <row r="27" spans="1:23" ht="18.600000000000001">
      <c r="A27" s="152"/>
      <c r="B27" s="152"/>
      <c r="C27" s="152"/>
      <c r="D27" s="152"/>
      <c r="E27" s="158"/>
      <c r="F27" s="86"/>
      <c r="G27" s="367"/>
      <c r="H27" s="367"/>
      <c r="I27" s="121"/>
      <c r="J27" s="121"/>
      <c r="K27" s="370"/>
      <c r="L27" s="370"/>
      <c r="M27" s="121"/>
      <c r="N27" s="369"/>
      <c r="O27" s="369"/>
      <c r="P27" s="152"/>
      <c r="Q27" s="152"/>
      <c r="R27" s="152"/>
      <c r="S27" s="152"/>
      <c r="T27" s="152"/>
      <c r="U27" s="152"/>
      <c r="V27" s="152"/>
      <c r="W27" s="152"/>
    </row>
    <row r="28" spans="1:23" ht="18.600000000000001">
      <c r="A28" s="152"/>
      <c r="B28" s="152"/>
      <c r="C28" s="152"/>
      <c r="D28" s="152"/>
      <c r="E28" s="158"/>
      <c r="F28" s="86"/>
      <c r="G28" s="367"/>
      <c r="H28" s="367"/>
      <c r="I28" s="121"/>
      <c r="J28" s="121"/>
      <c r="K28" s="370"/>
      <c r="L28" s="370"/>
      <c r="M28" s="121"/>
      <c r="N28" s="369"/>
      <c r="O28" s="369"/>
      <c r="P28" s="152"/>
      <c r="Q28" s="152"/>
      <c r="R28" s="152"/>
      <c r="S28" s="152"/>
      <c r="T28" s="152"/>
      <c r="U28" s="152"/>
      <c r="V28" s="152"/>
      <c r="W28" s="152"/>
    </row>
    <row r="29" spans="1:23" ht="18.600000000000001">
      <c r="A29" s="152"/>
      <c r="B29" s="152"/>
      <c r="C29" s="152"/>
      <c r="D29" s="152"/>
      <c r="E29" s="158"/>
      <c r="F29" s="86"/>
      <c r="G29" s="367"/>
      <c r="H29" s="367"/>
      <c r="I29" s="121"/>
      <c r="J29" s="121"/>
      <c r="K29" s="370"/>
      <c r="L29" s="370"/>
      <c r="M29" s="121"/>
      <c r="N29" s="369"/>
      <c r="O29" s="369"/>
      <c r="P29" s="152"/>
      <c r="Q29" s="152"/>
      <c r="R29" s="152"/>
      <c r="S29" s="152"/>
      <c r="T29" s="152"/>
      <c r="U29" s="152"/>
      <c r="V29" s="152"/>
      <c r="W29" s="152"/>
    </row>
    <row r="30" spans="1:23" ht="18.600000000000001">
      <c r="A30" s="152"/>
      <c r="B30" s="152"/>
      <c r="C30" s="152"/>
      <c r="D30" s="152"/>
      <c r="E30" s="158"/>
      <c r="F30" s="86"/>
      <c r="G30" s="367"/>
      <c r="H30" s="367"/>
      <c r="I30" s="121"/>
      <c r="J30" s="121"/>
      <c r="K30" s="542"/>
      <c r="L30" s="542"/>
      <c r="M30" s="121"/>
      <c r="N30" s="369"/>
      <c r="O30" s="369"/>
      <c r="P30" s="152"/>
      <c r="Q30" s="152"/>
      <c r="R30" s="152"/>
      <c r="S30" s="152"/>
      <c r="T30" s="152"/>
      <c r="U30" s="152"/>
      <c r="V30" s="152"/>
      <c r="W30" s="152"/>
    </row>
    <row r="31" spans="1:23" ht="18.600000000000001">
      <c r="A31" s="152"/>
      <c r="B31" s="152"/>
      <c r="C31" s="152"/>
      <c r="D31" s="152"/>
      <c r="E31" s="158"/>
      <c r="F31" s="86"/>
      <c r="G31" s="367"/>
      <c r="H31" s="367"/>
      <c r="I31" s="121"/>
      <c r="J31" s="121"/>
      <c r="K31" s="542"/>
      <c r="L31" s="542"/>
      <c r="M31" s="121"/>
      <c r="N31" s="369"/>
      <c r="O31" s="369"/>
      <c r="P31" s="152"/>
      <c r="Q31" s="152"/>
      <c r="R31" s="152"/>
      <c r="S31" s="152"/>
      <c r="T31" s="152"/>
      <c r="U31" s="152"/>
      <c r="V31" s="152"/>
      <c r="W31" s="152"/>
    </row>
    <row r="32" spans="1:23" ht="18.600000000000001">
      <c r="A32" s="152"/>
      <c r="B32" s="152"/>
      <c r="C32" s="152"/>
      <c r="D32" s="152"/>
      <c r="E32" s="158"/>
      <c r="F32" s="86"/>
      <c r="G32" s="367"/>
      <c r="H32" s="367"/>
      <c r="I32" s="121"/>
      <c r="J32" s="121"/>
      <c r="K32" s="542"/>
      <c r="L32" s="542"/>
      <c r="M32" s="121"/>
      <c r="N32" s="369"/>
      <c r="O32" s="369"/>
      <c r="P32" s="152"/>
      <c r="Q32" s="152"/>
      <c r="R32" s="152"/>
      <c r="S32" s="152"/>
      <c r="T32" s="152"/>
      <c r="U32" s="152"/>
      <c r="V32" s="152"/>
      <c r="W32" s="152"/>
    </row>
    <row r="33" spans="1:23" ht="18.600000000000001">
      <c r="A33" s="152"/>
      <c r="B33" s="152"/>
      <c r="C33" s="152"/>
      <c r="D33" s="152"/>
      <c r="E33" s="158"/>
      <c r="F33" s="86"/>
      <c r="G33" s="368"/>
      <c r="H33" s="368"/>
      <c r="I33" s="155"/>
      <c r="J33" s="155"/>
      <c r="K33" s="542"/>
      <c r="L33" s="542"/>
      <c r="M33" s="155"/>
      <c r="N33" s="369"/>
      <c r="O33" s="369"/>
      <c r="P33" s="152"/>
      <c r="Q33" s="152"/>
      <c r="R33" s="152"/>
      <c r="S33" s="152"/>
      <c r="T33" s="152"/>
      <c r="U33" s="152"/>
      <c r="V33" s="152"/>
      <c r="W33" s="152"/>
    </row>
    <row r="34" spans="1:23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</row>
    <row r="35" spans="1:23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</row>
    <row r="36" spans="1:23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spans="1:23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</row>
    <row r="38" spans="1:23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</row>
    <row r="39" spans="1:23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</row>
    <row r="40" spans="1:23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</row>
    <row r="41" spans="1:23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</row>
    <row r="43" spans="1:23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R27" sqref="R27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2"/>
      <c r="B1" s="10"/>
      <c r="C1" s="10"/>
      <c r="D1" s="10"/>
      <c r="E1" s="10"/>
      <c r="F1" s="10"/>
      <c r="G1" s="598" t="s">
        <v>1</v>
      </c>
      <c r="H1" s="598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01" t="s">
        <v>14</v>
      </c>
      <c r="V1" s="602"/>
      <c r="W1" s="603"/>
      <c r="X1" s="103" t="s">
        <v>15</v>
      </c>
      <c r="Y1" s="15"/>
      <c r="Z1" s="175"/>
      <c r="AA1" s="176"/>
      <c r="AB1" s="152"/>
      <c r="AC1" s="152"/>
      <c r="AD1" s="152"/>
      <c r="AE1" s="152"/>
      <c r="AF1" s="152"/>
    </row>
    <row r="2" spans="1:32" ht="19.2" thickBot="1">
      <c r="A2" s="152"/>
      <c r="B2" s="102"/>
      <c r="C2" s="338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/>
      <c r="O2" s="109"/>
      <c r="P2" s="109"/>
      <c r="Q2" s="109"/>
      <c r="R2" s="107"/>
      <c r="S2" s="107"/>
      <c r="T2" s="110"/>
      <c r="U2" s="110"/>
      <c r="V2" s="105"/>
      <c r="W2" s="105"/>
      <c r="X2" s="106"/>
      <c r="Y2" s="16"/>
      <c r="Z2" s="177"/>
      <c r="AA2" s="178"/>
      <c r="AB2" s="179"/>
      <c r="AC2" s="152"/>
      <c r="AD2" s="152"/>
      <c r="AE2" s="152"/>
      <c r="AF2" s="152"/>
    </row>
    <row r="3" spans="1:32" ht="19.2" thickBot="1">
      <c r="A3" s="152"/>
      <c r="B3" s="313">
        <v>1</v>
      </c>
      <c r="C3" s="255" t="s">
        <v>25</v>
      </c>
      <c r="D3" s="256"/>
      <c r="E3" s="265">
        <v>2844</v>
      </c>
      <c r="F3" s="266">
        <v>2835</v>
      </c>
      <c r="G3" s="266">
        <v>0</v>
      </c>
      <c r="H3" s="266">
        <v>2796</v>
      </c>
      <c r="I3" s="266">
        <v>1372</v>
      </c>
      <c r="J3" s="266">
        <v>2840</v>
      </c>
      <c r="K3" s="267">
        <v>2819</v>
      </c>
      <c r="L3" s="267">
        <v>2843</v>
      </c>
      <c r="M3" s="267">
        <v>2854</v>
      </c>
      <c r="N3" s="267"/>
      <c r="O3" s="268"/>
      <c r="P3" s="269"/>
      <c r="Q3" s="269"/>
      <c r="R3" s="269"/>
      <c r="S3" s="270"/>
      <c r="T3" s="270"/>
      <c r="U3" s="269"/>
      <c r="V3" s="271">
        <f t="shared" ref="V3:V12" si="0">SUM(E3:U3)</f>
        <v>21203</v>
      </c>
      <c r="W3" s="124"/>
      <c r="X3" s="127">
        <f>SUM(E3:U3)/150</f>
        <v>141.35333333333332</v>
      </c>
      <c r="Y3" s="18"/>
      <c r="Z3" s="180"/>
      <c r="AA3" s="181"/>
      <c r="AB3" s="180"/>
      <c r="AC3" s="152"/>
      <c r="AD3" s="152"/>
      <c r="AE3" s="152"/>
      <c r="AF3" s="152"/>
    </row>
    <row r="4" spans="1:32" ht="19.2" thickBot="1">
      <c r="A4" s="152"/>
      <c r="B4" s="313">
        <v>2</v>
      </c>
      <c r="C4" s="257" t="s">
        <v>57</v>
      </c>
      <c r="D4" s="258"/>
      <c r="E4" s="272">
        <v>2738</v>
      </c>
      <c r="F4" s="273">
        <v>2794</v>
      </c>
      <c r="G4" s="273">
        <v>2810</v>
      </c>
      <c r="H4" s="273">
        <v>2777</v>
      </c>
      <c r="I4" s="273">
        <v>1401</v>
      </c>
      <c r="J4" s="273">
        <v>2797</v>
      </c>
      <c r="K4" s="274">
        <v>0</v>
      </c>
      <c r="L4" s="274">
        <v>0</v>
      </c>
      <c r="M4" s="274">
        <v>2759</v>
      </c>
      <c r="N4" s="274"/>
      <c r="O4" s="154"/>
      <c r="P4" s="275"/>
      <c r="Q4" s="275"/>
      <c r="R4" s="275"/>
      <c r="S4" s="276"/>
      <c r="T4" s="276"/>
      <c r="U4" s="275"/>
      <c r="V4" s="271">
        <f t="shared" si="0"/>
        <v>18076</v>
      </c>
      <c r="W4" s="125"/>
      <c r="X4" s="127">
        <f>SUM(E4:U4)/130</f>
        <v>139.04615384615386</v>
      </c>
      <c r="Y4" s="18"/>
      <c r="Z4" s="180"/>
      <c r="AA4" s="181"/>
      <c r="AB4" s="180"/>
      <c r="AC4" s="152"/>
      <c r="AD4" s="152"/>
      <c r="AE4" s="152"/>
      <c r="AF4" s="152"/>
    </row>
    <row r="5" spans="1:32" ht="19.2" thickBot="1">
      <c r="A5" s="152"/>
      <c r="B5" s="313">
        <v>3</v>
      </c>
      <c r="C5" s="257" t="s">
        <v>56</v>
      </c>
      <c r="D5" s="258"/>
      <c r="E5" s="272">
        <v>2807</v>
      </c>
      <c r="F5" s="273">
        <v>2752</v>
      </c>
      <c r="G5" s="273">
        <v>2715</v>
      </c>
      <c r="H5" s="273">
        <v>2711</v>
      </c>
      <c r="I5" s="273">
        <v>1434</v>
      </c>
      <c r="J5" s="273">
        <v>0</v>
      </c>
      <c r="K5" s="274">
        <v>2786</v>
      </c>
      <c r="L5" s="274">
        <v>2770</v>
      </c>
      <c r="M5" s="274">
        <v>2709</v>
      </c>
      <c r="N5" s="274"/>
      <c r="O5" s="154"/>
      <c r="P5" s="275"/>
      <c r="Q5" s="275"/>
      <c r="R5" s="275"/>
      <c r="S5" s="276"/>
      <c r="T5" s="276"/>
      <c r="U5" s="275"/>
      <c r="V5" s="271">
        <f t="shared" si="0"/>
        <v>20684</v>
      </c>
      <c r="W5" s="125"/>
      <c r="X5" s="127">
        <f>SUM(E5:U5)/150</f>
        <v>137.89333333333335</v>
      </c>
      <c r="Y5" s="18"/>
      <c r="Z5" s="180"/>
      <c r="AA5" s="181"/>
      <c r="AB5" s="180"/>
      <c r="AC5" s="152"/>
      <c r="AD5" s="152"/>
      <c r="AE5" s="152"/>
      <c r="AF5" s="152"/>
    </row>
    <row r="6" spans="1:32" ht="19.2" thickBot="1">
      <c r="A6" s="152"/>
      <c r="B6" s="313">
        <v>4</v>
      </c>
      <c r="C6" s="257" t="s">
        <v>30</v>
      </c>
      <c r="D6" s="258"/>
      <c r="E6" s="272">
        <v>2756</v>
      </c>
      <c r="F6" s="273">
        <v>2708</v>
      </c>
      <c r="G6" s="273">
        <v>2759</v>
      </c>
      <c r="H6" s="273">
        <v>0</v>
      </c>
      <c r="I6" s="273">
        <v>1381</v>
      </c>
      <c r="J6" s="273">
        <v>0</v>
      </c>
      <c r="K6" s="274">
        <v>0</v>
      </c>
      <c r="L6" s="274">
        <v>0</v>
      </c>
      <c r="M6" s="274">
        <v>0</v>
      </c>
      <c r="N6" s="274"/>
      <c r="O6" s="154"/>
      <c r="P6" s="275"/>
      <c r="Q6" s="275"/>
      <c r="R6" s="275"/>
      <c r="S6" s="276"/>
      <c r="T6" s="276"/>
      <c r="U6" s="275"/>
      <c r="V6" s="271">
        <f t="shared" si="0"/>
        <v>9604</v>
      </c>
      <c r="W6" s="125"/>
      <c r="X6" s="127">
        <f>SUM(E6:U6)/70</f>
        <v>137.19999999999999</v>
      </c>
      <c r="Y6" s="18"/>
      <c r="Z6" s="181"/>
      <c r="AA6" s="181"/>
      <c r="AB6" s="180"/>
      <c r="AC6" s="152"/>
      <c r="AD6" s="152"/>
      <c r="AE6" s="152"/>
      <c r="AF6" s="152"/>
    </row>
    <row r="7" spans="1:32" ht="19.2" thickBot="1">
      <c r="A7" s="152"/>
      <c r="B7" s="313">
        <v>5</v>
      </c>
      <c r="C7" s="257" t="s">
        <v>29</v>
      </c>
      <c r="D7" s="258"/>
      <c r="E7" s="272">
        <v>2736</v>
      </c>
      <c r="F7" s="273">
        <v>2769</v>
      </c>
      <c r="G7" s="273">
        <v>2736</v>
      </c>
      <c r="H7" s="273">
        <v>0</v>
      </c>
      <c r="I7" s="273">
        <v>1293</v>
      </c>
      <c r="J7" s="273">
        <v>2752</v>
      </c>
      <c r="K7" s="274">
        <v>2715</v>
      </c>
      <c r="L7" s="274">
        <v>0</v>
      </c>
      <c r="M7" s="274">
        <v>2766</v>
      </c>
      <c r="N7" s="274"/>
      <c r="O7" s="154"/>
      <c r="P7" s="275"/>
      <c r="Q7" s="275"/>
      <c r="R7" s="275"/>
      <c r="S7" s="276"/>
      <c r="T7" s="276"/>
      <c r="U7" s="275"/>
      <c r="V7" s="271">
        <f t="shared" si="0"/>
        <v>17767</v>
      </c>
      <c r="W7" s="125"/>
      <c r="X7" s="127">
        <f>SUM(E7:U7)/130</f>
        <v>136.66923076923078</v>
      </c>
      <c r="Y7" s="18"/>
      <c r="Z7" s="181"/>
      <c r="AA7" s="181"/>
      <c r="AB7" s="180"/>
      <c r="AC7" s="152"/>
      <c r="AD7" s="152"/>
      <c r="AE7" s="152"/>
      <c r="AF7" s="152"/>
    </row>
    <row r="8" spans="1:32" ht="19.2" thickBot="1">
      <c r="A8" s="152"/>
      <c r="B8" s="313">
        <v>6</v>
      </c>
      <c r="C8" s="257" t="s">
        <v>61</v>
      </c>
      <c r="D8" s="259"/>
      <c r="E8" s="357">
        <v>2688</v>
      </c>
      <c r="F8" s="358">
        <v>2716</v>
      </c>
      <c r="G8" s="285">
        <v>2641</v>
      </c>
      <c r="H8" s="286">
        <v>2772</v>
      </c>
      <c r="I8" s="286">
        <v>1370</v>
      </c>
      <c r="J8" s="286">
        <v>2738</v>
      </c>
      <c r="K8" s="286">
        <v>2745</v>
      </c>
      <c r="L8" s="286">
        <v>2687</v>
      </c>
      <c r="M8" s="287">
        <v>2782</v>
      </c>
      <c r="N8" s="287"/>
      <c r="O8" s="287"/>
      <c r="P8" s="287"/>
      <c r="Q8" s="288"/>
      <c r="R8" s="284"/>
      <c r="S8" s="289"/>
      <c r="T8" s="289"/>
      <c r="U8" s="284"/>
      <c r="V8" s="271">
        <f t="shared" si="0"/>
        <v>23139</v>
      </c>
      <c r="W8" s="126"/>
      <c r="X8" s="127">
        <f>SUM(E8:U8)/170</f>
        <v>136.11176470588236</v>
      </c>
      <c r="Y8" s="18"/>
      <c r="Z8" s="181"/>
      <c r="AA8" s="181"/>
      <c r="AB8" s="180"/>
      <c r="AC8" s="152"/>
      <c r="AD8" s="152"/>
      <c r="AE8" s="152"/>
      <c r="AF8" s="152"/>
    </row>
    <row r="9" spans="1:32" ht="19.2" thickBot="1">
      <c r="A9" s="152"/>
      <c r="B9" s="313">
        <v>7</v>
      </c>
      <c r="C9" s="257" t="s">
        <v>26</v>
      </c>
      <c r="D9" s="258"/>
      <c r="E9" s="346">
        <v>2741</v>
      </c>
      <c r="F9" s="347">
        <v>2693</v>
      </c>
      <c r="G9" s="347">
        <v>2746</v>
      </c>
      <c r="H9" s="347">
        <v>2690</v>
      </c>
      <c r="I9" s="347">
        <v>1358</v>
      </c>
      <c r="J9" s="347">
        <v>2664</v>
      </c>
      <c r="K9" s="348">
        <v>2694</v>
      </c>
      <c r="L9" s="348">
        <v>2745</v>
      </c>
      <c r="M9" s="348">
        <v>2719</v>
      </c>
      <c r="N9" s="348"/>
      <c r="O9" s="349"/>
      <c r="P9" s="350"/>
      <c r="Q9" s="350"/>
      <c r="R9" s="350"/>
      <c r="S9" s="359"/>
      <c r="T9" s="359"/>
      <c r="U9" s="350"/>
      <c r="V9" s="271">
        <f t="shared" si="0"/>
        <v>23050</v>
      </c>
      <c r="W9" s="125"/>
      <c r="X9" s="127">
        <f>SUM(E9:U9)/170</f>
        <v>135.58823529411765</v>
      </c>
      <c r="Y9" s="18"/>
      <c r="Z9" s="181"/>
      <c r="AA9" s="181"/>
      <c r="AB9" s="180"/>
      <c r="AC9" s="152"/>
      <c r="AD9" s="152"/>
      <c r="AE9" s="152"/>
      <c r="AF9" s="152"/>
    </row>
    <row r="10" spans="1:32" ht="19.2" thickBot="1">
      <c r="A10" s="152"/>
      <c r="B10" s="313">
        <v>8</v>
      </c>
      <c r="C10" s="257" t="s">
        <v>28</v>
      </c>
      <c r="D10" s="258"/>
      <c r="E10" s="346">
        <v>0</v>
      </c>
      <c r="F10" s="347">
        <v>2616</v>
      </c>
      <c r="G10" s="347">
        <v>0</v>
      </c>
      <c r="H10" s="347">
        <v>2678</v>
      </c>
      <c r="I10" s="347">
        <v>1329</v>
      </c>
      <c r="J10" s="347">
        <v>2691</v>
      </c>
      <c r="K10" s="348">
        <v>2652</v>
      </c>
      <c r="L10" s="348">
        <v>2680</v>
      </c>
      <c r="M10" s="348">
        <v>2714</v>
      </c>
      <c r="N10" s="348"/>
      <c r="O10" s="349"/>
      <c r="P10" s="350"/>
      <c r="Q10" s="350"/>
      <c r="R10" s="350"/>
      <c r="S10" s="350"/>
      <c r="T10" s="350"/>
      <c r="U10" s="350"/>
      <c r="V10" s="271">
        <f t="shared" si="0"/>
        <v>17360</v>
      </c>
      <c r="W10" s="125"/>
      <c r="X10" s="127">
        <f>SUM(E10:U10)/130</f>
        <v>133.53846153846155</v>
      </c>
      <c r="Y10" s="18"/>
      <c r="Z10" s="181"/>
      <c r="AA10" s="181"/>
      <c r="AB10" s="180"/>
      <c r="AC10" s="152"/>
      <c r="AD10" s="152"/>
      <c r="AE10" s="152"/>
      <c r="AF10" s="152"/>
    </row>
    <row r="11" spans="1:32" ht="19.2" thickBot="1">
      <c r="A11" s="152"/>
      <c r="B11" s="313">
        <v>9</v>
      </c>
      <c r="C11" s="257" t="s">
        <v>74</v>
      </c>
      <c r="D11" s="258"/>
      <c r="E11" s="274">
        <v>0</v>
      </c>
      <c r="F11" s="274">
        <v>2725</v>
      </c>
      <c r="G11" s="273">
        <v>2569</v>
      </c>
      <c r="H11" s="273">
        <v>2559</v>
      </c>
      <c r="I11" s="273">
        <v>1380</v>
      </c>
      <c r="J11" s="273">
        <v>2709</v>
      </c>
      <c r="K11" s="273">
        <v>2771</v>
      </c>
      <c r="L11" s="273">
        <v>2591</v>
      </c>
      <c r="M11" s="274">
        <v>0</v>
      </c>
      <c r="N11" s="274"/>
      <c r="O11" s="154"/>
      <c r="P11" s="154"/>
      <c r="Q11" s="154"/>
      <c r="R11" s="275"/>
      <c r="S11" s="275"/>
      <c r="T11" s="275"/>
      <c r="U11" s="275"/>
      <c r="V11" s="281">
        <f t="shared" si="0"/>
        <v>17304</v>
      </c>
      <c r="W11" s="131"/>
      <c r="X11" s="130">
        <f>SUM(E11:U11)/130</f>
        <v>133.1076923076923</v>
      </c>
      <c r="Y11" s="18"/>
      <c r="Z11" s="181"/>
      <c r="AA11" s="181"/>
      <c r="AB11" s="180"/>
      <c r="AC11" s="152"/>
      <c r="AD11" s="152"/>
      <c r="AE11" s="152"/>
      <c r="AF11" s="152"/>
    </row>
    <row r="12" spans="1:32" ht="19.2" thickBot="1">
      <c r="A12" s="152"/>
      <c r="B12" s="313">
        <v>10</v>
      </c>
      <c r="C12" s="260" t="s">
        <v>27</v>
      </c>
      <c r="D12" s="351"/>
      <c r="E12" s="352">
        <v>2576</v>
      </c>
      <c r="F12" s="353">
        <v>2630</v>
      </c>
      <c r="G12" s="353">
        <v>2702</v>
      </c>
      <c r="H12" s="353">
        <v>2646</v>
      </c>
      <c r="I12" s="353">
        <v>1311</v>
      </c>
      <c r="J12" s="353">
        <v>2650</v>
      </c>
      <c r="K12" s="354">
        <v>2716</v>
      </c>
      <c r="L12" s="354">
        <v>2658</v>
      </c>
      <c r="M12" s="354">
        <v>2690</v>
      </c>
      <c r="N12" s="354"/>
      <c r="O12" s="355"/>
      <c r="P12" s="356"/>
      <c r="Q12" s="356"/>
      <c r="R12" s="356"/>
      <c r="S12" s="356"/>
      <c r="T12" s="356"/>
      <c r="U12" s="356"/>
      <c r="V12" s="281">
        <f t="shared" si="0"/>
        <v>22579</v>
      </c>
      <c r="W12" s="85"/>
      <c r="X12" s="129">
        <f>SUM(E12:U12)/170</f>
        <v>132.81764705882352</v>
      </c>
      <c r="Y12" s="18"/>
      <c r="Z12" s="180"/>
      <c r="AA12" s="181"/>
      <c r="AB12" s="180"/>
      <c r="AC12" s="152"/>
      <c r="AD12" s="152"/>
      <c r="AE12" s="152"/>
      <c r="AF12" s="152"/>
    </row>
    <row r="13" spans="1:32" ht="1.5" customHeight="1">
      <c r="A13" s="152"/>
      <c r="B13" s="313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80"/>
      <c r="AA13" s="181"/>
      <c r="AB13" s="180"/>
      <c r="AC13" s="152"/>
      <c r="AD13" s="152"/>
      <c r="AE13" s="152"/>
      <c r="AF13" s="152"/>
    </row>
    <row r="14" spans="1:32" ht="19.5" customHeight="1" thickBot="1">
      <c r="A14" s="152"/>
      <c r="B14" s="314"/>
      <c r="C14" s="1"/>
      <c r="D14" s="1"/>
      <c r="E14" s="1"/>
      <c r="F14" s="1"/>
      <c r="G14" s="600" t="s">
        <v>1</v>
      </c>
      <c r="H14" s="60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2"/>
      <c r="AA14" s="152"/>
      <c r="AB14" s="152"/>
      <c r="AC14" s="152"/>
      <c r="AD14" s="152"/>
      <c r="AE14" s="152"/>
      <c r="AF14" s="152"/>
    </row>
    <row r="15" spans="1:32" ht="22.2" thickBot="1">
      <c r="A15" s="152"/>
      <c r="B15" s="313"/>
      <c r="C15" s="339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14"/>
      <c r="O15" s="114"/>
      <c r="P15" s="114"/>
      <c r="Q15" s="114"/>
      <c r="R15" s="113"/>
      <c r="S15" s="113"/>
      <c r="T15" s="111"/>
      <c r="U15" s="111"/>
      <c r="V15" s="304" t="s">
        <v>14</v>
      </c>
      <c r="W15" s="115"/>
      <c r="X15" s="116" t="s">
        <v>15</v>
      </c>
      <c r="Y15" s="18"/>
      <c r="Z15" s="152"/>
      <c r="AA15" s="152"/>
      <c r="AB15" s="152"/>
      <c r="AC15" s="152"/>
      <c r="AD15" s="152"/>
      <c r="AE15" s="152"/>
      <c r="AF15" s="152"/>
    </row>
    <row r="16" spans="1:32" ht="19.2" thickBot="1">
      <c r="A16" s="152"/>
      <c r="B16" s="313">
        <v>1</v>
      </c>
      <c r="C16" s="255" t="s">
        <v>24</v>
      </c>
      <c r="D16" s="256"/>
      <c r="E16" s="265">
        <v>2609</v>
      </c>
      <c r="F16" s="266">
        <v>2573</v>
      </c>
      <c r="G16" s="266">
        <v>2666</v>
      </c>
      <c r="H16" s="266">
        <v>2645</v>
      </c>
      <c r="I16" s="266">
        <v>1321</v>
      </c>
      <c r="J16" s="266">
        <v>2583</v>
      </c>
      <c r="K16" s="267">
        <v>2594</v>
      </c>
      <c r="L16" s="267">
        <v>2667</v>
      </c>
      <c r="M16" s="267">
        <v>2660</v>
      </c>
      <c r="N16" s="267"/>
      <c r="O16" s="268"/>
      <c r="P16" s="269"/>
      <c r="Q16" s="269"/>
      <c r="R16" s="269"/>
      <c r="S16" s="270"/>
      <c r="T16" s="282"/>
      <c r="U16" s="282"/>
      <c r="V16" s="283">
        <f>SUM(E16:U16)</f>
        <v>22318</v>
      </c>
      <c r="W16" s="56"/>
      <c r="X16" s="127">
        <f>SUM(E16:U16)/170</f>
        <v>131.28235294117647</v>
      </c>
      <c r="Y16" s="20"/>
      <c r="Z16" s="182"/>
      <c r="AA16" s="182"/>
      <c r="AB16" s="182"/>
      <c r="AC16" s="152"/>
      <c r="AD16" s="152"/>
      <c r="AE16" s="152"/>
      <c r="AF16" s="152"/>
    </row>
    <row r="17" spans="1:32" ht="19.2" thickBot="1">
      <c r="A17" s="152"/>
      <c r="B17" s="313">
        <v>2</v>
      </c>
      <c r="C17" s="257" t="s">
        <v>33</v>
      </c>
      <c r="D17" s="258"/>
      <c r="E17" s="272">
        <v>2651</v>
      </c>
      <c r="F17" s="273">
        <v>2593</v>
      </c>
      <c r="G17" s="273">
        <v>2604</v>
      </c>
      <c r="H17" s="273">
        <v>2602</v>
      </c>
      <c r="I17" s="273">
        <v>1249</v>
      </c>
      <c r="J17" s="273">
        <v>2614</v>
      </c>
      <c r="K17" s="274">
        <v>2609</v>
      </c>
      <c r="L17" s="274">
        <v>2590</v>
      </c>
      <c r="M17" s="274">
        <v>2566</v>
      </c>
      <c r="N17" s="274"/>
      <c r="O17" s="154"/>
      <c r="P17" s="275"/>
      <c r="Q17" s="275"/>
      <c r="R17" s="275"/>
      <c r="S17" s="276"/>
      <c r="T17" s="284"/>
      <c r="U17" s="284"/>
      <c r="V17" s="283">
        <f>SUM(E17:U17)</f>
        <v>22078</v>
      </c>
      <c r="W17" s="44"/>
      <c r="X17" s="127">
        <f>SUM(E17:U17)/170</f>
        <v>129.87058823529412</v>
      </c>
      <c r="Y17" s="20"/>
      <c r="Z17" s="152"/>
      <c r="AA17" s="152"/>
      <c r="AB17" s="152"/>
      <c r="AC17" s="152"/>
      <c r="AD17" s="152"/>
      <c r="AE17" s="152"/>
      <c r="AF17" s="152"/>
    </row>
    <row r="18" spans="1:32" ht="19.2" thickBot="1">
      <c r="A18" s="152"/>
      <c r="B18" s="313">
        <v>3</v>
      </c>
      <c r="C18" s="257" t="s">
        <v>42</v>
      </c>
      <c r="D18" s="258"/>
      <c r="E18" s="272">
        <v>2561</v>
      </c>
      <c r="F18" s="273">
        <v>2555</v>
      </c>
      <c r="G18" s="273">
        <v>2564</v>
      </c>
      <c r="H18" s="273">
        <v>0</v>
      </c>
      <c r="I18" s="273">
        <v>1221</v>
      </c>
      <c r="J18" s="273">
        <v>2578</v>
      </c>
      <c r="K18" s="274">
        <v>0</v>
      </c>
      <c r="L18" s="274">
        <v>0</v>
      </c>
      <c r="M18" s="274">
        <v>2615</v>
      </c>
      <c r="N18" s="274"/>
      <c r="O18" s="154"/>
      <c r="P18" s="275"/>
      <c r="Q18" s="275"/>
      <c r="R18" s="275"/>
      <c r="S18" s="276"/>
      <c r="T18" s="284"/>
      <c r="U18" s="284"/>
      <c r="V18" s="283">
        <f>SUM(E18:U18)</f>
        <v>14094</v>
      </c>
      <c r="W18" s="44"/>
      <c r="X18" s="127">
        <f>SUM(E18:U18)/110</f>
        <v>128.12727272727273</v>
      </c>
      <c r="Y18" s="20"/>
      <c r="Z18" s="152"/>
      <c r="AA18" s="152"/>
      <c r="AB18" s="152"/>
      <c r="AC18" s="152"/>
      <c r="AD18" s="152"/>
      <c r="AE18" s="152"/>
      <c r="AF18" s="152"/>
    </row>
    <row r="19" spans="1:32" ht="19.2" thickBot="1">
      <c r="A19" s="152"/>
      <c r="B19" s="313">
        <v>4</v>
      </c>
      <c r="C19" s="261" t="s">
        <v>68</v>
      </c>
      <c r="D19" s="259"/>
      <c r="E19" s="285">
        <v>2348</v>
      </c>
      <c r="F19" s="286">
        <v>0</v>
      </c>
      <c r="G19" s="286">
        <v>2442</v>
      </c>
      <c r="H19" s="286">
        <v>2490</v>
      </c>
      <c r="I19" s="286">
        <v>0</v>
      </c>
      <c r="J19" s="286">
        <v>2549</v>
      </c>
      <c r="K19" s="287">
        <v>2559</v>
      </c>
      <c r="L19" s="287">
        <v>2458</v>
      </c>
      <c r="M19" s="287">
        <v>2611</v>
      </c>
      <c r="N19" s="287"/>
      <c r="O19" s="288"/>
      <c r="P19" s="284"/>
      <c r="Q19" s="284"/>
      <c r="R19" s="284"/>
      <c r="S19" s="289"/>
      <c r="T19" s="284"/>
      <c r="U19" s="284"/>
      <c r="V19" s="283">
        <f>SUM(E19:U19)</f>
        <v>17457</v>
      </c>
      <c r="W19" s="77"/>
      <c r="X19" s="127">
        <f>SUM(E19:U19)/140</f>
        <v>124.69285714285714</v>
      </c>
      <c r="Y19" s="20"/>
      <c r="Z19" s="152"/>
      <c r="AA19" s="152"/>
      <c r="AB19" s="152"/>
      <c r="AC19" s="152"/>
      <c r="AD19" s="152"/>
      <c r="AE19" s="152"/>
      <c r="AF19" s="152"/>
    </row>
    <row r="20" spans="1:32" ht="19.2" thickBot="1">
      <c r="A20" s="152"/>
      <c r="B20" s="313">
        <v>5</v>
      </c>
      <c r="C20" s="257" t="s">
        <v>4</v>
      </c>
      <c r="D20" s="258"/>
      <c r="E20" s="272">
        <v>2499</v>
      </c>
      <c r="F20" s="273">
        <v>0</v>
      </c>
      <c r="G20" s="273">
        <v>2458</v>
      </c>
      <c r="H20" s="273">
        <v>2524</v>
      </c>
      <c r="I20" s="273">
        <v>1218</v>
      </c>
      <c r="J20" s="273">
        <v>0</v>
      </c>
      <c r="K20" s="274">
        <v>2432</v>
      </c>
      <c r="L20" s="274">
        <v>2519</v>
      </c>
      <c r="M20" s="274">
        <v>2541</v>
      </c>
      <c r="N20" s="274"/>
      <c r="O20" s="154"/>
      <c r="P20" s="275"/>
      <c r="Q20" s="275"/>
      <c r="R20" s="275"/>
      <c r="S20" s="276"/>
      <c r="T20" s="284"/>
      <c r="U20" s="284"/>
      <c r="V20" s="283">
        <f>SUM(E20:U20)</f>
        <v>16191</v>
      </c>
      <c r="W20" s="44"/>
      <c r="X20" s="127">
        <f>SUM(E20:U20)/130</f>
        <v>124.54615384615384</v>
      </c>
      <c r="Y20" s="20"/>
      <c r="Z20" s="152"/>
      <c r="AA20" s="152"/>
      <c r="AB20" s="152"/>
      <c r="AC20" s="152"/>
      <c r="AD20" s="152"/>
      <c r="AE20" s="152"/>
      <c r="AF20" s="152"/>
    </row>
    <row r="21" spans="1:32" ht="19.2" thickBot="1">
      <c r="A21" s="152"/>
      <c r="B21" s="313">
        <v>6</v>
      </c>
      <c r="C21" s="257" t="s">
        <v>32</v>
      </c>
      <c r="D21" s="258"/>
      <c r="E21" s="272">
        <v>2484</v>
      </c>
      <c r="F21" s="273">
        <v>2400</v>
      </c>
      <c r="G21" s="273">
        <v>2533</v>
      </c>
      <c r="H21" s="273">
        <v>2438</v>
      </c>
      <c r="I21" s="273">
        <v>0</v>
      </c>
      <c r="J21" s="273">
        <v>2469</v>
      </c>
      <c r="K21" s="274">
        <v>2422</v>
      </c>
      <c r="L21" s="274">
        <v>2451</v>
      </c>
      <c r="M21" s="274">
        <v>2480</v>
      </c>
      <c r="N21" s="274"/>
      <c r="O21" s="154"/>
      <c r="P21" s="275"/>
      <c r="Q21" s="275"/>
      <c r="R21" s="275"/>
      <c r="S21" s="276"/>
      <c r="T21" s="284"/>
      <c r="U21" s="284"/>
      <c r="V21" s="283">
        <f>SUM(E21:U21)</f>
        <v>19677</v>
      </c>
      <c r="W21" s="44"/>
      <c r="X21" s="127">
        <f>SUM(E21:U21)/160</f>
        <v>122.98125</v>
      </c>
      <c r="Y21" s="20"/>
      <c r="Z21" s="152"/>
      <c r="AA21" s="152"/>
      <c r="AB21" s="152"/>
      <c r="AC21" s="152"/>
      <c r="AD21" s="152"/>
      <c r="AE21" s="152"/>
      <c r="AF21" s="152"/>
    </row>
    <row r="22" spans="1:32" ht="19.2" thickBot="1">
      <c r="A22" s="152"/>
      <c r="B22" s="313">
        <v>7</v>
      </c>
      <c r="C22" s="257" t="s">
        <v>31</v>
      </c>
      <c r="D22" s="258"/>
      <c r="E22" s="272">
        <v>2392</v>
      </c>
      <c r="F22" s="273">
        <v>2490</v>
      </c>
      <c r="G22" s="273">
        <v>2451</v>
      </c>
      <c r="H22" s="273">
        <v>2340</v>
      </c>
      <c r="I22" s="273">
        <v>0</v>
      </c>
      <c r="J22" s="273">
        <v>2516</v>
      </c>
      <c r="K22" s="274">
        <v>2357</v>
      </c>
      <c r="L22" s="274">
        <v>2527</v>
      </c>
      <c r="M22" s="274">
        <v>2449</v>
      </c>
      <c r="N22" s="274"/>
      <c r="O22" s="154"/>
      <c r="P22" s="275"/>
      <c r="Q22" s="275"/>
      <c r="R22" s="275"/>
      <c r="S22" s="276"/>
      <c r="T22" s="284"/>
      <c r="U22" s="284"/>
      <c r="V22" s="283">
        <f>SUM(E22:U22)</f>
        <v>19522</v>
      </c>
      <c r="W22" s="44"/>
      <c r="X22" s="127">
        <f>SUM(E22:U22)/160</f>
        <v>122.0125</v>
      </c>
      <c r="Y22" s="20"/>
      <c r="Z22" s="152"/>
      <c r="AA22" s="152"/>
      <c r="AB22" s="152"/>
      <c r="AC22" s="152"/>
      <c r="AD22" s="152"/>
      <c r="AE22" s="152"/>
      <c r="AF22" s="152"/>
    </row>
    <row r="23" spans="1:32" ht="19.2" thickBot="1">
      <c r="A23" s="152"/>
      <c r="B23" s="313">
        <v>8</v>
      </c>
      <c r="C23" s="257" t="s">
        <v>53</v>
      </c>
      <c r="D23" s="258"/>
      <c r="E23" s="272">
        <v>2403</v>
      </c>
      <c r="F23" s="358">
        <v>2383</v>
      </c>
      <c r="G23" s="286">
        <v>2223</v>
      </c>
      <c r="H23" s="286">
        <v>2341</v>
      </c>
      <c r="I23" s="286">
        <v>1229</v>
      </c>
      <c r="J23" s="286">
        <v>2321</v>
      </c>
      <c r="K23" s="286">
        <v>2430</v>
      </c>
      <c r="L23" s="286">
        <v>2464</v>
      </c>
      <c r="M23" s="287">
        <v>2401</v>
      </c>
      <c r="N23" s="287"/>
      <c r="O23" s="287"/>
      <c r="P23" s="287"/>
      <c r="Q23" s="288"/>
      <c r="R23" s="284"/>
      <c r="S23" s="289"/>
      <c r="T23" s="284"/>
      <c r="U23" s="284"/>
      <c r="V23" s="283">
        <f>SUM(E23:U23)</f>
        <v>20195</v>
      </c>
      <c r="W23" s="44"/>
      <c r="X23" s="127">
        <f>SUM(E23:U23)/170</f>
        <v>118.79411764705883</v>
      </c>
      <c r="Y23" s="20"/>
      <c r="Z23" s="604"/>
      <c r="AA23" s="604"/>
      <c r="AB23" s="604"/>
      <c r="AC23" s="152"/>
      <c r="AD23" s="152"/>
      <c r="AE23" s="152"/>
      <c r="AF23" s="152"/>
    </row>
    <row r="24" spans="1:32" ht="18.600000000000001" customHeight="1" thickBot="1">
      <c r="A24" s="152"/>
      <c r="B24" s="313">
        <v>9</v>
      </c>
      <c r="C24" s="257" t="s">
        <v>35</v>
      </c>
      <c r="D24" s="262"/>
      <c r="E24" s="715">
        <v>2453</v>
      </c>
      <c r="F24" s="291">
        <v>1111</v>
      </c>
      <c r="G24" s="291">
        <v>2344</v>
      </c>
      <c r="H24" s="291">
        <v>2338</v>
      </c>
      <c r="I24" s="291">
        <v>1201</v>
      </c>
      <c r="J24" s="291">
        <v>2359</v>
      </c>
      <c r="K24" s="292">
        <v>2493</v>
      </c>
      <c r="L24" s="292">
        <v>2447</v>
      </c>
      <c r="M24" s="292">
        <v>2246</v>
      </c>
      <c r="N24" s="292"/>
      <c r="O24" s="293"/>
      <c r="P24" s="294"/>
      <c r="Q24" s="294"/>
      <c r="R24" s="294"/>
      <c r="S24" s="295"/>
      <c r="T24" s="284"/>
      <c r="U24" s="284"/>
      <c r="V24" s="283">
        <f>SUM(E24:U24)</f>
        <v>18992</v>
      </c>
      <c r="W24" s="77"/>
      <c r="X24" s="127">
        <f>SUM(E24:U24)/160</f>
        <v>118.7</v>
      </c>
      <c r="Y24" s="20"/>
      <c r="Z24" s="604"/>
      <c r="AA24" s="604"/>
      <c r="AB24" s="604"/>
      <c r="AC24" s="152"/>
      <c r="AD24" s="152"/>
      <c r="AE24" s="152"/>
      <c r="AF24" s="152"/>
    </row>
    <row r="25" spans="1:32" ht="18.600000000000001" customHeight="1" thickBot="1">
      <c r="A25" s="152"/>
      <c r="B25" s="313">
        <v>10</v>
      </c>
      <c r="C25" s="260" t="s">
        <v>3</v>
      </c>
      <c r="D25" s="263"/>
      <c r="E25" s="290">
        <v>2280</v>
      </c>
      <c r="F25" s="277">
        <v>2240</v>
      </c>
      <c r="G25" s="277">
        <v>2221</v>
      </c>
      <c r="H25" s="277">
        <v>2233</v>
      </c>
      <c r="I25" s="277">
        <v>1098</v>
      </c>
      <c r="J25" s="277">
        <v>2325</v>
      </c>
      <c r="K25" s="278">
        <v>2233</v>
      </c>
      <c r="L25" s="278">
        <v>2241</v>
      </c>
      <c r="M25" s="278">
        <v>2245</v>
      </c>
      <c r="N25" s="278"/>
      <c r="O25" s="279"/>
      <c r="P25" s="280"/>
      <c r="Q25" s="280"/>
      <c r="R25" s="280"/>
      <c r="S25" s="280"/>
      <c r="T25" s="296"/>
      <c r="U25" s="296"/>
      <c r="V25" s="297">
        <f>SUM(E25:U25)</f>
        <v>19116</v>
      </c>
      <c r="W25" s="57"/>
      <c r="X25" s="129">
        <f>SUM(E25:U25)/170</f>
        <v>112.44705882352942</v>
      </c>
      <c r="Y25" s="20"/>
      <c r="Z25" s="158"/>
      <c r="AA25" s="158"/>
      <c r="AB25" s="158"/>
      <c r="AC25" s="152"/>
      <c r="AD25" s="152"/>
      <c r="AE25" s="152"/>
      <c r="AF25" s="152"/>
    </row>
    <row r="26" spans="1:32" ht="18.600000000000001" customHeight="1">
      <c r="A26" s="152"/>
      <c r="B26" s="31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8"/>
      <c r="AA26" s="158"/>
      <c r="AB26" s="158"/>
      <c r="AC26" s="152"/>
      <c r="AD26" s="152"/>
      <c r="AE26" s="152"/>
      <c r="AF26" s="152"/>
    </row>
    <row r="27" spans="1:32" ht="22.2" thickBot="1">
      <c r="A27" s="152"/>
      <c r="B27" s="313"/>
      <c r="C27" s="1"/>
      <c r="D27" s="1"/>
      <c r="E27" s="1"/>
      <c r="F27" s="5"/>
      <c r="G27" s="600" t="s">
        <v>1</v>
      </c>
      <c r="H27" s="600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8"/>
      <c r="AA27" s="158"/>
      <c r="AB27" s="158"/>
      <c r="AC27" s="152"/>
      <c r="AD27" s="152"/>
      <c r="AE27" s="152"/>
      <c r="AF27" s="152"/>
    </row>
    <row r="28" spans="1:32" ht="22.2" thickBot="1">
      <c r="A28" s="152"/>
      <c r="B28" s="313"/>
      <c r="C28" s="340" t="s">
        <v>7</v>
      </c>
      <c r="D28" s="117"/>
      <c r="E28" s="118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19"/>
      <c r="O28" s="119"/>
      <c r="P28" s="119"/>
      <c r="Q28" s="119"/>
      <c r="R28" s="118"/>
      <c r="S28" s="118"/>
      <c r="T28" s="111"/>
      <c r="U28" s="111"/>
      <c r="V28" s="304" t="s">
        <v>14</v>
      </c>
      <c r="W28" s="115"/>
      <c r="X28" s="116" t="s">
        <v>15</v>
      </c>
      <c r="Y28" s="20"/>
      <c r="Z28" s="183"/>
      <c r="AA28" s="183"/>
      <c r="AB28" s="183"/>
      <c r="AC28" s="152"/>
      <c r="AD28" s="152"/>
      <c r="AE28" s="152"/>
      <c r="AF28" s="152"/>
    </row>
    <row r="29" spans="1:32" ht="19.2" thickBot="1">
      <c r="A29" s="152"/>
      <c r="B29" s="313">
        <v>1</v>
      </c>
      <c r="C29" s="257" t="s">
        <v>62</v>
      </c>
      <c r="D29" s="262"/>
      <c r="E29" s="298">
        <v>2253</v>
      </c>
      <c r="F29" s="267">
        <v>2223</v>
      </c>
      <c r="G29" s="266">
        <v>2277</v>
      </c>
      <c r="H29" s="266">
        <v>2305</v>
      </c>
      <c r="I29" s="266">
        <v>1170</v>
      </c>
      <c r="J29" s="266">
        <v>2345</v>
      </c>
      <c r="K29" s="266">
        <v>2273</v>
      </c>
      <c r="L29" s="266">
        <v>2307</v>
      </c>
      <c r="M29" s="267">
        <v>2244</v>
      </c>
      <c r="N29" s="267"/>
      <c r="O29" s="268"/>
      <c r="P29" s="268"/>
      <c r="Q29" s="268"/>
      <c r="R29" s="269"/>
      <c r="S29" s="270"/>
      <c r="T29" s="269"/>
      <c r="U29" s="269"/>
      <c r="V29" s="120">
        <f t="shared" ref="V29:V38" si="1">SUM(E29:U29)</f>
        <v>19397</v>
      </c>
      <c r="W29" s="56"/>
      <c r="X29" s="84">
        <f>SUM(E29:U29)/170</f>
        <v>114.1</v>
      </c>
      <c r="Y29" s="20"/>
      <c r="Z29" s="183"/>
      <c r="AA29" s="183"/>
      <c r="AB29" s="183"/>
      <c r="AC29" s="152"/>
      <c r="AD29" s="152"/>
      <c r="AE29" s="152"/>
      <c r="AF29" s="152"/>
    </row>
    <row r="30" spans="1:32" ht="19.2" thickBot="1">
      <c r="A30" s="152"/>
      <c r="B30" s="313">
        <v>2</v>
      </c>
      <c r="C30" s="257" t="s">
        <v>60</v>
      </c>
      <c r="D30" s="262"/>
      <c r="E30" s="299">
        <v>2162</v>
      </c>
      <c r="F30" s="286">
        <v>2191</v>
      </c>
      <c r="G30" s="286">
        <v>2209</v>
      </c>
      <c r="H30" s="286">
        <v>2204</v>
      </c>
      <c r="I30" s="286">
        <v>1039</v>
      </c>
      <c r="J30" s="286">
        <v>0</v>
      </c>
      <c r="K30" s="287">
        <v>0</v>
      </c>
      <c r="L30" s="287">
        <v>0</v>
      </c>
      <c r="M30" s="287">
        <v>0</v>
      </c>
      <c r="N30" s="287"/>
      <c r="O30" s="288"/>
      <c r="P30" s="284"/>
      <c r="Q30" s="284"/>
      <c r="R30" s="284"/>
      <c r="S30" s="289"/>
      <c r="T30" s="275"/>
      <c r="U30" s="275"/>
      <c r="V30" s="120">
        <f t="shared" si="1"/>
        <v>9805</v>
      </c>
      <c r="W30" s="77"/>
      <c r="X30" s="84">
        <f>SUM(E30:U30)/90</f>
        <v>108.94444444444444</v>
      </c>
      <c r="Y30" s="20"/>
      <c r="Z30" s="183"/>
      <c r="AA30" s="183"/>
      <c r="AB30" s="183"/>
      <c r="AC30" s="152"/>
      <c r="AD30" s="152"/>
      <c r="AE30" s="152"/>
      <c r="AF30" s="152"/>
    </row>
    <row r="31" spans="1:32" ht="19.2" thickBot="1">
      <c r="A31" s="152"/>
      <c r="B31" s="313">
        <v>3</v>
      </c>
      <c r="C31" s="257" t="s">
        <v>38</v>
      </c>
      <c r="D31" s="262"/>
      <c r="E31" s="300">
        <v>2164</v>
      </c>
      <c r="F31" s="274">
        <v>2148</v>
      </c>
      <c r="G31" s="273">
        <v>0</v>
      </c>
      <c r="H31" s="273">
        <v>2111</v>
      </c>
      <c r="I31" s="273">
        <v>1077</v>
      </c>
      <c r="J31" s="273">
        <v>2202</v>
      </c>
      <c r="K31" s="273">
        <v>2083</v>
      </c>
      <c r="L31" s="272">
        <v>0</v>
      </c>
      <c r="M31" s="272">
        <v>2233</v>
      </c>
      <c r="N31" s="272"/>
      <c r="O31" s="301"/>
      <c r="P31" s="301"/>
      <c r="Q31" s="301"/>
      <c r="R31" s="301"/>
      <c r="S31" s="302"/>
      <c r="T31" s="275"/>
      <c r="U31" s="275"/>
      <c r="V31" s="120">
        <f t="shared" si="1"/>
        <v>14018</v>
      </c>
      <c r="W31" s="58"/>
      <c r="X31" s="84">
        <f>SUM(E31:U31)/130</f>
        <v>107.83076923076923</v>
      </c>
      <c r="Y31" s="20"/>
      <c r="Z31" s="183"/>
      <c r="AA31" s="183"/>
      <c r="AB31" s="183"/>
      <c r="AC31" s="152"/>
      <c r="AD31" s="152"/>
      <c r="AE31" s="152"/>
      <c r="AF31" s="152"/>
    </row>
    <row r="32" spans="1:32" ht="19.2" thickBot="1">
      <c r="A32" s="152"/>
      <c r="B32" s="313">
        <v>4</v>
      </c>
      <c r="C32" s="261" t="s">
        <v>69</v>
      </c>
      <c r="D32" s="264"/>
      <c r="E32" s="300">
        <v>2150</v>
      </c>
      <c r="F32" s="274">
        <v>2147</v>
      </c>
      <c r="G32" s="273">
        <v>1973</v>
      </c>
      <c r="H32" s="273">
        <v>2129</v>
      </c>
      <c r="I32" s="273">
        <v>1058</v>
      </c>
      <c r="J32" s="273">
        <v>2135</v>
      </c>
      <c r="K32" s="273">
        <v>2173</v>
      </c>
      <c r="L32" s="273">
        <v>2105</v>
      </c>
      <c r="M32" s="274">
        <v>2114</v>
      </c>
      <c r="N32" s="274"/>
      <c r="O32" s="154"/>
      <c r="P32" s="154"/>
      <c r="Q32" s="154"/>
      <c r="R32" s="275"/>
      <c r="S32" s="276"/>
      <c r="T32" s="275"/>
      <c r="U32" s="275"/>
      <c r="V32" s="120">
        <f t="shared" si="1"/>
        <v>17984</v>
      </c>
      <c r="W32" s="44"/>
      <c r="X32" s="84">
        <f>SUM(E32:U32)/170</f>
        <v>105.78823529411764</v>
      </c>
      <c r="Y32" s="20"/>
      <c r="Z32" s="184"/>
      <c r="AA32" s="184"/>
      <c r="AB32" s="184"/>
      <c r="AC32" s="152"/>
      <c r="AD32" s="152"/>
      <c r="AE32" s="152"/>
      <c r="AF32" s="152"/>
    </row>
    <row r="33" spans="1:32" ht="19.2" thickBot="1">
      <c r="A33" s="152"/>
      <c r="B33" s="313">
        <v>5</v>
      </c>
      <c r="C33" s="257" t="s">
        <v>34</v>
      </c>
      <c r="D33" s="262"/>
      <c r="E33" s="299">
        <v>2041</v>
      </c>
      <c r="F33" s="273">
        <v>0</v>
      </c>
      <c r="G33" s="303">
        <v>2068</v>
      </c>
      <c r="H33" s="287">
        <v>2141</v>
      </c>
      <c r="I33" s="287">
        <v>1084</v>
      </c>
      <c r="J33" s="273">
        <v>2139</v>
      </c>
      <c r="K33" s="273">
        <v>2156</v>
      </c>
      <c r="L33" s="272">
        <v>2116</v>
      </c>
      <c r="M33" s="272">
        <v>0</v>
      </c>
      <c r="N33" s="272"/>
      <c r="O33" s="301"/>
      <c r="P33" s="288"/>
      <c r="Q33" s="301"/>
      <c r="R33" s="301"/>
      <c r="S33" s="302"/>
      <c r="T33" s="275"/>
      <c r="U33" s="275"/>
      <c r="V33" s="120">
        <f t="shared" si="1"/>
        <v>13745</v>
      </c>
      <c r="W33" s="671"/>
      <c r="X33" s="84">
        <f>SUM(E33:U33)/130</f>
        <v>105.73076923076923</v>
      </c>
      <c r="Y33" s="20"/>
      <c r="Z33" s="604"/>
      <c r="AA33" s="604"/>
      <c r="AB33" s="604"/>
      <c r="AC33" s="152"/>
      <c r="AD33" s="152"/>
      <c r="AE33" s="152"/>
      <c r="AF33" s="152"/>
    </row>
    <row r="34" spans="1:32" ht="19.2" thickBot="1">
      <c r="A34" s="152"/>
      <c r="B34" s="313">
        <v>6</v>
      </c>
      <c r="C34" s="257" t="s">
        <v>36</v>
      </c>
      <c r="D34" s="262"/>
      <c r="E34" s="299">
        <v>2121</v>
      </c>
      <c r="F34" s="273">
        <v>2033</v>
      </c>
      <c r="G34" s="287">
        <v>2170</v>
      </c>
      <c r="H34" s="287">
        <v>2208</v>
      </c>
      <c r="I34" s="303">
        <v>1027</v>
      </c>
      <c r="J34" s="273">
        <v>2128</v>
      </c>
      <c r="K34" s="273">
        <v>2039</v>
      </c>
      <c r="L34" s="272">
        <v>2123</v>
      </c>
      <c r="M34" s="272">
        <v>2081</v>
      </c>
      <c r="N34" s="272"/>
      <c r="O34" s="301"/>
      <c r="P34" s="288"/>
      <c r="Q34" s="301"/>
      <c r="R34" s="301"/>
      <c r="S34" s="302"/>
      <c r="T34" s="275"/>
      <c r="U34" s="275"/>
      <c r="V34" s="120">
        <f t="shared" si="1"/>
        <v>17930</v>
      </c>
      <c r="W34" s="671"/>
      <c r="X34" s="84">
        <f>SUM(E34:U34)/170</f>
        <v>105.47058823529412</v>
      </c>
      <c r="Y34" s="20"/>
      <c r="Z34" s="183"/>
      <c r="AA34" s="183"/>
      <c r="AB34" s="183"/>
      <c r="AC34" s="152"/>
      <c r="AD34" s="152"/>
      <c r="AE34" s="152"/>
      <c r="AF34" s="152"/>
    </row>
    <row r="35" spans="1:32" ht="19.2" thickBot="1">
      <c r="A35" s="152"/>
      <c r="B35" s="313">
        <v>7</v>
      </c>
      <c r="C35" s="257" t="s">
        <v>41</v>
      </c>
      <c r="D35" s="262"/>
      <c r="E35" s="300">
        <v>2126</v>
      </c>
      <c r="F35" s="274">
        <v>2134</v>
      </c>
      <c r="G35" s="273">
        <v>1998</v>
      </c>
      <c r="H35" s="273">
        <v>2151</v>
      </c>
      <c r="I35" s="273">
        <v>988</v>
      </c>
      <c r="J35" s="273">
        <v>2047</v>
      </c>
      <c r="K35" s="273">
        <v>2063</v>
      </c>
      <c r="L35" s="272">
        <v>2130</v>
      </c>
      <c r="M35" s="272">
        <v>2062</v>
      </c>
      <c r="N35" s="272"/>
      <c r="O35" s="301"/>
      <c r="P35" s="301"/>
      <c r="Q35" s="301"/>
      <c r="R35" s="301"/>
      <c r="S35" s="302"/>
      <c r="T35" s="275"/>
      <c r="U35" s="275"/>
      <c r="V35" s="120">
        <f t="shared" si="1"/>
        <v>17699</v>
      </c>
      <c r="W35" s="58"/>
      <c r="X35" s="84">
        <f>SUM(E35:U35)/170</f>
        <v>104.11176470588235</v>
      </c>
      <c r="Y35" s="20"/>
      <c r="Z35" s="183"/>
      <c r="AA35" s="183"/>
      <c r="AB35" s="183"/>
      <c r="AC35" s="152"/>
      <c r="AD35" s="152"/>
      <c r="AE35" s="152"/>
      <c r="AF35" s="152"/>
    </row>
    <row r="36" spans="1:32" ht="18.600000000000001">
      <c r="A36" s="152"/>
      <c r="B36" s="313">
        <v>8</v>
      </c>
      <c r="C36" s="257" t="s">
        <v>37</v>
      </c>
      <c r="D36" s="262"/>
      <c r="E36" s="710">
        <v>2019</v>
      </c>
      <c r="F36" s="347">
        <v>1951</v>
      </c>
      <c r="G36" s="347">
        <v>1928</v>
      </c>
      <c r="H36" s="347">
        <v>1899</v>
      </c>
      <c r="I36" s="347">
        <v>860</v>
      </c>
      <c r="J36" s="347">
        <v>1991</v>
      </c>
      <c r="K36" s="347">
        <v>1935</v>
      </c>
      <c r="L36" s="347">
        <v>1978</v>
      </c>
      <c r="M36" s="348">
        <v>1814</v>
      </c>
      <c r="N36" s="348"/>
      <c r="O36" s="349"/>
      <c r="P36" s="349"/>
      <c r="Q36" s="349"/>
      <c r="R36" s="350"/>
      <c r="S36" s="359"/>
      <c r="T36" s="350"/>
      <c r="U36" s="350"/>
      <c r="V36" s="120">
        <f t="shared" si="1"/>
        <v>16375</v>
      </c>
      <c r="W36" s="44"/>
      <c r="X36" s="84">
        <f>SUM(E36:U36)/170</f>
        <v>96.32352941176471</v>
      </c>
      <c r="Y36" s="20"/>
      <c r="Z36" s="597"/>
      <c r="AA36" s="597"/>
      <c r="AB36" s="597"/>
      <c r="AC36" s="152"/>
      <c r="AD36" s="152"/>
      <c r="AE36" s="152"/>
      <c r="AF36" s="152"/>
    </row>
    <row r="37" spans="1:32" ht="18.600000000000001">
      <c r="A37" s="152"/>
      <c r="B37" s="313">
        <v>9</v>
      </c>
      <c r="C37" s="257" t="s">
        <v>71</v>
      </c>
      <c r="D37" s="258"/>
      <c r="E37" s="285">
        <v>1942</v>
      </c>
      <c r="F37" s="286">
        <v>1841</v>
      </c>
      <c r="G37" s="286">
        <v>0</v>
      </c>
      <c r="H37" s="286">
        <v>1865</v>
      </c>
      <c r="I37" s="286">
        <v>972</v>
      </c>
      <c r="J37" s="286">
        <v>1879</v>
      </c>
      <c r="K37" s="287">
        <v>1821</v>
      </c>
      <c r="L37" s="287">
        <v>1942</v>
      </c>
      <c r="M37" s="287">
        <v>0</v>
      </c>
      <c r="N37" s="287"/>
      <c r="O37" s="288"/>
      <c r="P37" s="284"/>
      <c r="Q37" s="284"/>
      <c r="R37" s="284"/>
      <c r="S37" s="284"/>
      <c r="T37" s="275"/>
      <c r="U37" s="275"/>
      <c r="V37" s="711">
        <f t="shared" si="1"/>
        <v>12262</v>
      </c>
      <c r="W37" s="712"/>
      <c r="X37" s="713">
        <f>SUM(E37:U37)/130</f>
        <v>94.323076923076925</v>
      </c>
      <c r="Y37" s="20"/>
      <c r="Z37" s="158"/>
      <c r="AA37" s="158"/>
      <c r="AB37" s="158"/>
      <c r="AC37" s="152"/>
      <c r="AD37" s="152"/>
      <c r="AE37" s="152"/>
      <c r="AF37" s="152"/>
    </row>
    <row r="38" spans="1:32" ht="19.5" customHeight="1" thickBot="1">
      <c r="A38" s="152"/>
      <c r="B38" s="313">
        <v>10</v>
      </c>
      <c r="C38" s="260" t="s">
        <v>90</v>
      </c>
      <c r="D38" s="714"/>
      <c r="E38" s="716">
        <v>0</v>
      </c>
      <c r="F38" s="716">
        <v>0</v>
      </c>
      <c r="G38" s="716">
        <v>0</v>
      </c>
      <c r="H38" s="716">
        <v>0</v>
      </c>
      <c r="I38" s="716">
        <v>0</v>
      </c>
      <c r="J38" s="716">
        <v>0</v>
      </c>
      <c r="K38" s="716">
        <v>0</v>
      </c>
      <c r="L38" s="716">
        <v>0</v>
      </c>
      <c r="M38" s="716">
        <v>1989</v>
      </c>
      <c r="N38" s="717"/>
      <c r="O38" s="718"/>
      <c r="P38" s="719"/>
      <c r="Q38" s="719"/>
      <c r="R38" s="719"/>
      <c r="S38" s="719"/>
      <c r="T38" s="719"/>
      <c r="U38" s="719"/>
      <c r="V38" s="720">
        <f t="shared" si="1"/>
        <v>1989</v>
      </c>
      <c r="W38" s="719"/>
      <c r="X38" s="721">
        <f>SUM(E38:U38)/20</f>
        <v>99.45</v>
      </c>
      <c r="Y38" s="20"/>
      <c r="Z38" s="597"/>
      <c r="AA38" s="597"/>
      <c r="AB38" s="597"/>
      <c r="AC38" s="152"/>
      <c r="AD38" s="152"/>
      <c r="AE38" s="152"/>
      <c r="AF38" s="152"/>
    </row>
    <row r="39" spans="1:32" ht="19.5" customHeight="1" thickBot="1">
      <c r="A39" s="15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597"/>
      <c r="AA39" s="597"/>
      <c r="AB39" s="597"/>
      <c r="AC39" s="152"/>
      <c r="AD39" s="152"/>
      <c r="AE39" s="152"/>
      <c r="AF39" s="152"/>
    </row>
    <row r="40" spans="1:32" ht="22.2" thickBot="1">
      <c r="A40" s="152"/>
      <c r="B40" s="313"/>
      <c r="C40" s="340" t="s">
        <v>84</v>
      </c>
      <c r="D40" s="117"/>
      <c r="E40" s="118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19"/>
      <c r="O40" s="119"/>
      <c r="P40" s="119"/>
      <c r="Q40" s="119"/>
      <c r="R40" s="118"/>
      <c r="S40" s="118"/>
      <c r="T40" s="111"/>
      <c r="U40" s="111"/>
      <c r="V40" s="304" t="s">
        <v>14</v>
      </c>
      <c r="W40" s="115"/>
      <c r="X40" s="116" t="s">
        <v>15</v>
      </c>
      <c r="Y40" s="20"/>
      <c r="Z40" s="158"/>
      <c r="AA40" s="158"/>
      <c r="AB40" s="158"/>
      <c r="AC40" s="152"/>
      <c r="AD40" s="152"/>
      <c r="AE40" s="152"/>
      <c r="AF40" s="152"/>
    </row>
    <row r="41" spans="1:32" ht="19.2" thickBot="1">
      <c r="A41" s="152"/>
      <c r="B41" s="313">
        <v>1</v>
      </c>
      <c r="C41" s="260" t="s">
        <v>83</v>
      </c>
      <c r="D41" s="263"/>
      <c r="E41" s="360"/>
      <c r="F41" s="361"/>
      <c r="G41" s="362"/>
      <c r="H41" s="362"/>
      <c r="I41" s="362"/>
      <c r="J41" s="362"/>
      <c r="K41" s="362">
        <v>2082</v>
      </c>
      <c r="L41" s="362">
        <v>1024</v>
      </c>
      <c r="M41" s="361"/>
      <c r="N41" s="361"/>
      <c r="O41" s="363"/>
      <c r="P41" s="363"/>
      <c r="Q41" s="363"/>
      <c r="R41" s="364"/>
      <c r="S41" s="365"/>
      <c r="T41" s="364"/>
      <c r="U41" s="364"/>
      <c r="V41" s="128">
        <f t="shared" ref="V41" si="2">SUM(E41:U41)</f>
        <v>3106</v>
      </c>
      <c r="W41" s="131"/>
      <c r="X41" s="130">
        <f>SUM(E41:U41)/30</f>
        <v>103.53333333333333</v>
      </c>
      <c r="Y41" s="20"/>
      <c r="Z41" s="158"/>
      <c r="AA41" s="158"/>
      <c r="AB41" s="158"/>
      <c r="AC41" s="152"/>
      <c r="AD41" s="152"/>
      <c r="AE41" s="152"/>
      <c r="AF41" s="152"/>
    </row>
    <row r="42" spans="1:32" ht="18.600000000000001">
      <c r="A42" s="152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8"/>
      <c r="AA42" s="158"/>
      <c r="AB42" s="158"/>
      <c r="AC42" s="152"/>
      <c r="AD42" s="152"/>
      <c r="AE42" s="152"/>
      <c r="AF42" s="152"/>
    </row>
    <row r="43" spans="1:32" ht="21.6">
      <c r="B43" s="74"/>
      <c r="C43" s="171"/>
      <c r="D43" s="171"/>
      <c r="E43" s="171"/>
      <c r="F43" s="75"/>
      <c r="G43" s="185"/>
      <c r="H43" s="185"/>
      <c r="I43" s="185"/>
      <c r="J43" s="185"/>
      <c r="K43" s="185"/>
      <c r="L43" s="185"/>
      <c r="M43" s="186"/>
      <c r="N43" s="186"/>
      <c r="O43" s="187"/>
      <c r="P43" s="187"/>
      <c r="Q43" s="188"/>
      <c r="R43" s="189"/>
      <c r="S43" s="189"/>
      <c r="T43" s="190"/>
      <c r="U43" s="599"/>
      <c r="V43" s="599"/>
      <c r="W43" s="599"/>
      <c r="X43" s="175"/>
      <c r="Y43" s="191"/>
      <c r="Z43" s="158"/>
      <c r="AA43" s="158"/>
      <c r="AB43" s="158"/>
      <c r="AC43" s="152"/>
      <c r="AD43" s="152"/>
      <c r="AE43" s="152"/>
      <c r="AF43" s="152"/>
    </row>
    <row r="44" spans="1:32" ht="18.600000000000001">
      <c r="B44" s="74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9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91"/>
      <c r="Z44" s="597"/>
      <c r="AA44" s="597"/>
      <c r="AB44" s="597"/>
      <c r="AC44" s="152"/>
      <c r="AD44" s="152"/>
      <c r="AE44" s="152"/>
      <c r="AF44" s="152"/>
    </row>
    <row r="45" spans="1:32" ht="18.600000000000001">
      <c r="B45" s="74"/>
      <c r="C45" s="86"/>
      <c r="D45" s="86"/>
      <c r="E45" s="86"/>
      <c r="F45" s="75"/>
      <c r="G45" s="193"/>
      <c r="H45" s="194"/>
      <c r="I45" s="194"/>
      <c r="J45" s="194"/>
      <c r="K45" s="194"/>
      <c r="L45" s="194"/>
      <c r="M45" s="195"/>
      <c r="N45" s="195"/>
      <c r="O45" s="195"/>
      <c r="P45" s="195"/>
      <c r="Q45" s="196"/>
      <c r="R45" s="77"/>
      <c r="S45" s="77"/>
      <c r="T45" s="77"/>
      <c r="U45" s="77"/>
      <c r="V45" s="197"/>
      <c r="W45" s="77"/>
      <c r="X45" s="198"/>
      <c r="Y45" s="191"/>
      <c r="Z45" s="158"/>
      <c r="AA45" s="158"/>
      <c r="AB45" s="158"/>
      <c r="AC45" s="152"/>
      <c r="AD45" s="152"/>
      <c r="AE45" s="152"/>
      <c r="AF45" s="152"/>
    </row>
    <row r="46" spans="1:32" ht="18.600000000000001">
      <c r="B46" s="74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91"/>
      <c r="Z46" s="158"/>
      <c r="AA46" s="158"/>
      <c r="AB46" s="158"/>
      <c r="AC46" s="152"/>
      <c r="AD46" s="152"/>
      <c r="AE46" s="152"/>
      <c r="AF46" s="152"/>
    </row>
    <row r="47" spans="1:32" ht="18.600000000000001">
      <c r="B47" s="158"/>
      <c r="C47" s="86"/>
      <c r="D47" s="86"/>
      <c r="E47" s="86"/>
      <c r="F47" s="75"/>
      <c r="G47" s="193"/>
      <c r="H47" s="194"/>
      <c r="I47" s="194"/>
      <c r="J47" s="194"/>
      <c r="K47" s="194"/>
      <c r="L47" s="194"/>
      <c r="M47" s="195"/>
      <c r="N47" s="195"/>
      <c r="O47" s="195"/>
      <c r="P47" s="195"/>
      <c r="Q47" s="196"/>
      <c r="R47" s="77"/>
      <c r="S47" s="77"/>
      <c r="T47" s="77"/>
      <c r="U47" s="77"/>
      <c r="V47" s="197"/>
      <c r="W47" s="77"/>
      <c r="X47" s="198"/>
      <c r="Y47" s="191"/>
      <c r="Z47" s="597"/>
      <c r="AA47" s="597"/>
      <c r="AB47" s="597"/>
      <c r="AC47" s="152"/>
      <c r="AD47" s="152"/>
      <c r="AE47" s="152"/>
      <c r="AF47" s="152"/>
    </row>
    <row r="48" spans="1:32" ht="18.600000000000001">
      <c r="B48" s="158"/>
      <c r="C48" s="86"/>
      <c r="D48" s="86"/>
      <c r="E48" s="86"/>
      <c r="F48" s="75"/>
      <c r="G48" s="193"/>
      <c r="H48" s="194"/>
      <c r="I48" s="194"/>
      <c r="J48" s="194"/>
      <c r="K48" s="194"/>
      <c r="L48" s="194"/>
      <c r="M48" s="195"/>
      <c r="N48" s="195"/>
      <c r="O48" s="195"/>
      <c r="P48" s="195"/>
      <c r="Q48" s="196"/>
      <c r="R48" s="77"/>
      <c r="S48" s="77"/>
      <c r="T48" s="77"/>
      <c r="U48" s="77"/>
      <c r="V48" s="197"/>
      <c r="W48" s="77"/>
      <c r="X48" s="198"/>
      <c r="Y48" s="191"/>
      <c r="Z48" s="183"/>
      <c r="AA48" s="183"/>
      <c r="AB48" s="183"/>
      <c r="AC48" s="152"/>
      <c r="AD48" s="152"/>
      <c r="AE48" s="152"/>
      <c r="AF48" s="152"/>
    </row>
    <row r="49" spans="2:32" ht="18.600000000000001">
      <c r="B49" s="158"/>
      <c r="C49" s="86"/>
      <c r="D49" s="86"/>
      <c r="E49" s="86"/>
      <c r="F49" s="75"/>
      <c r="G49" s="193"/>
      <c r="H49" s="194"/>
      <c r="I49" s="194"/>
      <c r="J49" s="194"/>
      <c r="K49" s="194"/>
      <c r="L49" s="194"/>
      <c r="M49" s="195"/>
      <c r="N49" s="195"/>
      <c r="O49" s="195"/>
      <c r="P49" s="195"/>
      <c r="Q49" s="196"/>
      <c r="R49" s="77"/>
      <c r="S49" s="77"/>
      <c r="T49" s="77"/>
      <c r="U49" s="77"/>
      <c r="V49" s="197"/>
      <c r="W49" s="77"/>
      <c r="X49" s="198"/>
      <c r="Y49" s="191"/>
      <c r="Z49" s="152"/>
      <c r="AA49" s="152"/>
      <c r="AB49" s="152"/>
      <c r="AC49" s="152"/>
      <c r="AD49" s="152"/>
      <c r="AE49" s="152"/>
      <c r="AF49" s="152"/>
    </row>
    <row r="50" spans="2:32" ht="18.600000000000001">
      <c r="B50" s="158"/>
      <c r="C50" s="86"/>
      <c r="D50" s="86"/>
      <c r="E50" s="86"/>
      <c r="F50" s="75"/>
      <c r="G50" s="193"/>
      <c r="H50" s="194"/>
      <c r="I50" s="194"/>
      <c r="J50" s="194"/>
      <c r="K50" s="194"/>
      <c r="L50" s="194"/>
      <c r="M50" s="195"/>
      <c r="N50" s="195"/>
      <c r="O50" s="195"/>
      <c r="P50" s="195"/>
      <c r="Q50" s="196"/>
      <c r="R50" s="77"/>
      <c r="S50" s="77"/>
      <c r="T50" s="77"/>
      <c r="U50" s="77"/>
      <c r="V50" s="197"/>
      <c r="W50" s="77"/>
      <c r="X50" s="198"/>
      <c r="Y50" s="191"/>
      <c r="Z50" s="152"/>
      <c r="AA50" s="152"/>
      <c r="AB50" s="152"/>
      <c r="AC50" s="152"/>
      <c r="AD50" s="152"/>
      <c r="AE50" s="152"/>
      <c r="AF50" s="152"/>
    </row>
    <row r="51" spans="2:32" ht="18.600000000000001">
      <c r="B51" s="158"/>
      <c r="C51" s="86"/>
      <c r="D51" s="86"/>
      <c r="E51" s="86"/>
      <c r="F51" s="75"/>
      <c r="G51" s="193"/>
      <c r="H51" s="194"/>
      <c r="I51" s="194"/>
      <c r="J51" s="194"/>
      <c r="K51" s="194"/>
      <c r="L51" s="194"/>
      <c r="M51" s="195"/>
      <c r="N51" s="195"/>
      <c r="O51" s="195"/>
      <c r="P51" s="195"/>
      <c r="Q51" s="196"/>
      <c r="R51" s="77"/>
      <c r="S51" s="77"/>
      <c r="T51" s="77"/>
      <c r="U51" s="77"/>
      <c r="V51" s="197"/>
      <c r="W51" s="77"/>
      <c r="X51" s="198"/>
      <c r="Y51" s="199"/>
      <c r="Z51" s="152"/>
      <c r="AA51" s="152"/>
      <c r="AB51" s="152"/>
      <c r="AC51" s="152"/>
      <c r="AD51" s="152"/>
      <c r="AE51" s="152"/>
      <c r="AF51" s="152"/>
    </row>
    <row r="52" spans="2:32" ht="2.25" customHeight="1">
      <c r="B52" s="158"/>
      <c r="C52" s="75"/>
      <c r="D52" s="75"/>
      <c r="E52" s="75"/>
      <c r="F52" s="75"/>
      <c r="G52" s="194"/>
      <c r="H52" s="194"/>
      <c r="I52" s="194"/>
      <c r="J52" s="194"/>
      <c r="K52" s="194"/>
      <c r="L52" s="195"/>
      <c r="M52" s="195"/>
      <c r="N52" s="195"/>
      <c r="O52" s="195"/>
      <c r="P52" s="195"/>
      <c r="Q52" s="77"/>
      <c r="R52" s="77"/>
      <c r="S52" s="77"/>
      <c r="T52" s="77"/>
      <c r="U52" s="198"/>
      <c r="V52" s="197"/>
      <c r="W52" s="198"/>
      <c r="X52" s="198"/>
      <c r="Y52" s="199"/>
      <c r="Z52" s="152"/>
      <c r="AA52" s="152"/>
      <c r="AB52" s="152"/>
      <c r="AC52" s="152"/>
      <c r="AD52" s="152"/>
      <c r="AE52" s="152"/>
      <c r="AF52" s="152"/>
    </row>
    <row r="53" spans="2:32"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200"/>
      <c r="Z53" s="152"/>
      <c r="AA53" s="152"/>
      <c r="AB53" s="152"/>
      <c r="AC53" s="152"/>
      <c r="AD53" s="152"/>
      <c r="AE53" s="152"/>
      <c r="AF53" s="152"/>
    </row>
    <row r="54" spans="2:32"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</row>
    <row r="55" spans="2:32"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</row>
    <row r="56" spans="2:32"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</row>
    <row r="57" spans="2:32"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</row>
    <row r="58" spans="2:32"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</row>
    <row r="59" spans="2:32"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</row>
    <row r="60" spans="2:32"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</row>
    <row r="61" spans="2:32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</row>
    <row r="62" spans="2:32"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</row>
    <row r="63" spans="2:32"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</row>
    <row r="64" spans="2:32"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</row>
    <row r="65" spans="2:32"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</row>
    <row r="66" spans="2:32"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</row>
    <row r="67" spans="2:32"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</row>
    <row r="68" spans="2:32"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</row>
    <row r="69" spans="2:32"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</row>
    <row r="70" spans="2:32"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</row>
    <row r="71" spans="2:32"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</row>
    <row r="72" spans="2:32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</row>
    <row r="73" spans="2:32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</row>
    <row r="74" spans="2:32"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</row>
    <row r="75" spans="2:32"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</row>
    <row r="76" spans="2:32"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</row>
    <row r="77" spans="2:32"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</row>
    <row r="78" spans="2:32"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</row>
    <row r="79" spans="2:32"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</row>
    <row r="80" spans="2:32"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</row>
    <row r="81" spans="2:32"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</row>
    <row r="82" spans="2:32"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</row>
    <row r="83" spans="2:32"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</row>
    <row r="84" spans="2:32"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</row>
    <row r="85" spans="2:32"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</row>
    <row r="86" spans="2:32"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</row>
    <row r="87" spans="2:32"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</row>
    <row r="88" spans="2:32"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</row>
    <row r="89" spans="2:32"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</row>
    <row r="90" spans="2:32"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</row>
    <row r="91" spans="2:32"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</row>
    <row r="92" spans="2:32"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</row>
  </sheetData>
  <sortState xmlns:xlrd2="http://schemas.microsoft.com/office/spreadsheetml/2017/richdata2" ref="C16:X25">
    <sortCondition descending="1" ref="X16:X25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T36" sqref="T36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2"/>
      <c r="B1" s="152"/>
      <c r="C1" s="152"/>
      <c r="D1" s="152"/>
      <c r="E1" s="152"/>
      <c r="F1" s="15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</row>
    <row r="2" spans="1:29" ht="30">
      <c r="A2" s="152"/>
      <c r="B2" s="152"/>
      <c r="C2" s="152"/>
      <c r="D2" s="152"/>
      <c r="E2" s="152"/>
      <c r="F2" s="152"/>
      <c r="G2" s="1"/>
      <c r="H2" s="605" t="s">
        <v>19</v>
      </c>
      <c r="I2" s="606"/>
      <c r="J2" s="606"/>
      <c r="K2" s="606"/>
      <c r="L2" s="606"/>
      <c r="M2" s="606"/>
      <c r="N2" s="606"/>
      <c r="O2" s="606"/>
      <c r="P2" s="606"/>
      <c r="Q2" s="607"/>
      <c r="R2" s="1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</row>
    <row r="3" spans="1:29" ht="19.2" thickBot="1">
      <c r="A3" s="152"/>
      <c r="B3" s="152"/>
      <c r="C3" s="152"/>
      <c r="D3" s="152"/>
      <c r="E3" s="152"/>
      <c r="F3" s="152"/>
      <c r="G3" s="1"/>
      <c r="H3" s="209"/>
      <c r="I3" s="637"/>
      <c r="J3" s="637"/>
      <c r="K3" s="637"/>
      <c r="L3" s="637"/>
      <c r="M3" s="210"/>
      <c r="N3" s="210"/>
      <c r="O3" s="210"/>
      <c r="P3" s="210"/>
      <c r="Q3" s="211"/>
      <c r="R3" s="1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</row>
    <row r="4" spans="1:29" ht="19.8" thickTop="1" thickBot="1">
      <c r="A4" s="152"/>
      <c r="B4" s="152"/>
      <c r="C4" s="152"/>
      <c r="D4" s="152"/>
      <c r="E4" s="152"/>
      <c r="F4" s="152"/>
      <c r="G4" s="1"/>
      <c r="H4" s="212"/>
      <c r="I4" s="152"/>
      <c r="J4" s="312" t="s">
        <v>20</v>
      </c>
      <c r="K4" s="335">
        <f>SUM(J6:J42)</f>
        <v>2</v>
      </c>
      <c r="L4" s="312" t="s">
        <v>20</v>
      </c>
      <c r="M4" s="336">
        <f>SUM(L6:L42)</f>
        <v>2</v>
      </c>
      <c r="N4" s="312" t="s">
        <v>20</v>
      </c>
      <c r="O4" s="335">
        <f>SUM(N6:N42)</f>
        <v>98</v>
      </c>
      <c r="P4" s="312" t="s">
        <v>20</v>
      </c>
      <c r="Q4" s="337">
        <f>SUM(P6:P42)</f>
        <v>1190</v>
      </c>
      <c r="R4" s="60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</row>
    <row r="5" spans="1:29" ht="22.2" thickTop="1" thickBot="1">
      <c r="A5" s="152"/>
      <c r="B5" s="152"/>
      <c r="C5" s="152"/>
      <c r="D5" s="152"/>
      <c r="E5" s="152"/>
      <c r="F5" s="152"/>
      <c r="G5" s="59" t="s">
        <v>21</v>
      </c>
      <c r="H5" s="640" t="s">
        <v>22</v>
      </c>
      <c r="I5" s="641"/>
      <c r="J5" s="638" t="s">
        <v>48</v>
      </c>
      <c r="K5" s="638"/>
      <c r="L5" s="638" t="s">
        <v>50</v>
      </c>
      <c r="M5" s="638"/>
      <c r="N5" s="638" t="s">
        <v>49</v>
      </c>
      <c r="O5" s="638"/>
      <c r="P5" s="638" t="s">
        <v>51</v>
      </c>
      <c r="Q5" s="639"/>
      <c r="R5" s="1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</row>
    <row r="6" spans="1:29" ht="18.600000000000001">
      <c r="A6" s="152"/>
      <c r="B6" s="152"/>
      <c r="C6" s="152"/>
      <c r="D6" s="152"/>
      <c r="E6" s="152"/>
      <c r="F6" s="152"/>
      <c r="G6" s="8">
        <v>1</v>
      </c>
      <c r="H6" s="642" t="s">
        <v>25</v>
      </c>
      <c r="I6" s="643" t="s">
        <v>25</v>
      </c>
      <c r="J6" s="634">
        <v>1</v>
      </c>
      <c r="K6" s="634">
        <v>1</v>
      </c>
      <c r="L6" s="634">
        <v>1</v>
      </c>
      <c r="M6" s="634">
        <v>1</v>
      </c>
      <c r="N6" s="634">
        <v>12</v>
      </c>
      <c r="O6" s="634">
        <v>12</v>
      </c>
      <c r="P6" s="635">
        <v>126</v>
      </c>
      <c r="Q6" s="636">
        <v>126</v>
      </c>
      <c r="R6" s="9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ht="18.600000000000001">
      <c r="A7" s="152"/>
      <c r="B7" s="152"/>
      <c r="C7" s="152"/>
      <c r="D7" s="152"/>
      <c r="E7" s="152"/>
      <c r="F7" s="152"/>
      <c r="G7" s="8">
        <v>2</v>
      </c>
      <c r="H7" s="628" t="s">
        <v>57</v>
      </c>
      <c r="I7" s="724" t="s">
        <v>57</v>
      </c>
      <c r="J7" s="616">
        <v>1</v>
      </c>
      <c r="K7" s="616">
        <v>1</v>
      </c>
      <c r="L7" s="616">
        <v>0</v>
      </c>
      <c r="M7" s="616">
        <v>0</v>
      </c>
      <c r="N7" s="616">
        <v>15</v>
      </c>
      <c r="O7" s="616">
        <v>15</v>
      </c>
      <c r="P7" s="375">
        <v>97</v>
      </c>
      <c r="Q7" s="621">
        <v>97</v>
      </c>
      <c r="R7" s="9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</row>
    <row r="8" spans="1:29" ht="18.600000000000001">
      <c r="A8" s="152"/>
      <c r="B8" s="152"/>
      <c r="C8" s="152"/>
      <c r="D8" s="152"/>
      <c r="E8" s="152"/>
      <c r="F8" s="152"/>
      <c r="G8" s="8">
        <v>3</v>
      </c>
      <c r="H8" s="628" t="s">
        <v>45</v>
      </c>
      <c r="I8" s="724" t="s">
        <v>45</v>
      </c>
      <c r="J8" s="616">
        <v>0</v>
      </c>
      <c r="K8" s="616">
        <v>0</v>
      </c>
      <c r="L8" s="616">
        <v>1</v>
      </c>
      <c r="M8" s="616">
        <v>1</v>
      </c>
      <c r="N8" s="616">
        <v>2</v>
      </c>
      <c r="O8" s="616">
        <v>2</v>
      </c>
      <c r="P8" s="375">
        <v>62</v>
      </c>
      <c r="Q8" s="621">
        <v>62</v>
      </c>
      <c r="R8" s="9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</row>
    <row r="9" spans="1:29" ht="18.600000000000001">
      <c r="A9" s="152"/>
      <c r="B9" s="152"/>
      <c r="C9" s="152"/>
      <c r="D9" s="152"/>
      <c r="E9" s="152"/>
      <c r="F9" s="152"/>
      <c r="G9" s="8">
        <v>4</v>
      </c>
      <c r="H9" s="628" t="s">
        <v>56</v>
      </c>
      <c r="I9" s="724" t="s">
        <v>56</v>
      </c>
      <c r="J9" s="616">
        <v>0</v>
      </c>
      <c r="K9" s="616">
        <v>0</v>
      </c>
      <c r="L9" s="616">
        <v>0</v>
      </c>
      <c r="M9" s="616">
        <v>0</v>
      </c>
      <c r="N9" s="616">
        <v>12</v>
      </c>
      <c r="O9" s="616">
        <v>12</v>
      </c>
      <c r="P9" s="375">
        <v>108</v>
      </c>
      <c r="Q9" s="621">
        <v>108</v>
      </c>
      <c r="R9" s="9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</row>
    <row r="10" spans="1:29" ht="18.600000000000001">
      <c r="A10" s="152"/>
      <c r="B10" s="152"/>
      <c r="C10" s="152"/>
      <c r="D10" s="152"/>
      <c r="E10" s="152"/>
      <c r="F10" s="152"/>
      <c r="G10" s="8">
        <v>5</v>
      </c>
      <c r="H10" s="628" t="s">
        <v>29</v>
      </c>
      <c r="I10" s="724" t="s">
        <v>29</v>
      </c>
      <c r="J10" s="622">
        <v>0</v>
      </c>
      <c r="K10" s="622">
        <v>0</v>
      </c>
      <c r="L10" s="616">
        <v>0</v>
      </c>
      <c r="M10" s="616">
        <v>0</v>
      </c>
      <c r="N10" s="616">
        <v>12</v>
      </c>
      <c r="O10" s="616">
        <v>12</v>
      </c>
      <c r="P10" s="375">
        <v>86</v>
      </c>
      <c r="Q10" s="621">
        <v>86</v>
      </c>
      <c r="R10" s="9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</row>
    <row r="11" spans="1:29" ht="18.600000000000001">
      <c r="A11" s="152"/>
      <c r="B11" s="152"/>
      <c r="C11" s="152"/>
      <c r="D11" s="152"/>
      <c r="E11" s="152"/>
      <c r="F11" s="152"/>
      <c r="G11" s="8">
        <v>6</v>
      </c>
      <c r="H11" s="628" t="s">
        <v>26</v>
      </c>
      <c r="I11" s="724" t="s">
        <v>26</v>
      </c>
      <c r="J11" s="616">
        <v>0</v>
      </c>
      <c r="K11" s="616">
        <v>0</v>
      </c>
      <c r="L11" s="616">
        <v>0</v>
      </c>
      <c r="M11" s="616">
        <v>0</v>
      </c>
      <c r="N11" s="616">
        <v>10</v>
      </c>
      <c r="O11" s="616">
        <v>10</v>
      </c>
      <c r="P11" s="375">
        <v>98</v>
      </c>
      <c r="Q11" s="621">
        <v>98</v>
      </c>
      <c r="R11" s="9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</row>
    <row r="12" spans="1:29" ht="18.600000000000001">
      <c r="A12" s="152"/>
      <c r="B12" s="152"/>
      <c r="C12" s="152"/>
      <c r="D12" s="152"/>
      <c r="E12" s="152"/>
      <c r="F12" s="152"/>
      <c r="G12" s="8">
        <v>7</v>
      </c>
      <c r="H12" s="628" t="s">
        <v>30</v>
      </c>
      <c r="I12" s="724" t="s">
        <v>30</v>
      </c>
      <c r="J12" s="616">
        <v>0</v>
      </c>
      <c r="K12" s="616">
        <v>0</v>
      </c>
      <c r="L12" s="616">
        <v>0</v>
      </c>
      <c r="M12" s="616">
        <v>0</v>
      </c>
      <c r="N12" s="616">
        <v>9</v>
      </c>
      <c r="O12" s="616">
        <v>9</v>
      </c>
      <c r="P12" s="375">
        <v>46</v>
      </c>
      <c r="Q12" s="621">
        <v>46</v>
      </c>
      <c r="R12" s="9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</row>
    <row r="13" spans="1:29" ht="18.600000000000001">
      <c r="A13" s="152"/>
      <c r="B13" s="152"/>
      <c r="C13" s="152"/>
      <c r="D13" s="152"/>
      <c r="E13" s="152"/>
      <c r="F13" s="152"/>
      <c r="G13" s="8">
        <v>8</v>
      </c>
      <c r="H13" s="628" t="s">
        <v>61</v>
      </c>
      <c r="I13" s="724" t="s">
        <v>61</v>
      </c>
      <c r="J13" s="616">
        <v>0</v>
      </c>
      <c r="K13" s="616">
        <v>0</v>
      </c>
      <c r="L13" s="616">
        <v>0</v>
      </c>
      <c r="M13" s="616">
        <v>0</v>
      </c>
      <c r="N13" s="616">
        <v>8</v>
      </c>
      <c r="O13" s="616">
        <v>8</v>
      </c>
      <c r="P13" s="375">
        <v>101</v>
      </c>
      <c r="Q13" s="621">
        <v>101</v>
      </c>
      <c r="R13" s="9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</row>
    <row r="14" spans="1:29" ht="18.600000000000001">
      <c r="A14" s="152"/>
      <c r="B14" s="152"/>
      <c r="C14" s="152"/>
      <c r="D14" s="152"/>
      <c r="E14" s="152"/>
      <c r="F14" s="152"/>
      <c r="G14" s="8">
        <v>9</v>
      </c>
      <c r="H14" s="628" t="s">
        <v>27</v>
      </c>
      <c r="I14" s="724" t="s">
        <v>27</v>
      </c>
      <c r="J14" s="616">
        <v>0</v>
      </c>
      <c r="K14" s="616">
        <v>0</v>
      </c>
      <c r="L14" s="616">
        <v>0</v>
      </c>
      <c r="M14" s="616">
        <v>0</v>
      </c>
      <c r="N14" s="616">
        <v>6</v>
      </c>
      <c r="O14" s="616">
        <v>6</v>
      </c>
      <c r="P14" s="375">
        <v>79</v>
      </c>
      <c r="Q14" s="621">
        <v>79</v>
      </c>
      <c r="R14" s="9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</row>
    <row r="15" spans="1:29" ht="18.600000000000001">
      <c r="A15" s="152"/>
      <c r="B15" s="152"/>
      <c r="C15" s="152"/>
      <c r="D15" s="152"/>
      <c r="E15" s="152"/>
      <c r="F15" s="152"/>
      <c r="G15" s="8">
        <v>10</v>
      </c>
      <c r="H15" s="628" t="s">
        <v>24</v>
      </c>
      <c r="I15" s="724" t="s">
        <v>24</v>
      </c>
      <c r="J15" s="616">
        <v>0</v>
      </c>
      <c r="K15" s="616">
        <v>0</v>
      </c>
      <c r="L15" s="616">
        <v>0</v>
      </c>
      <c r="M15" s="616">
        <v>0</v>
      </c>
      <c r="N15" s="616">
        <v>4</v>
      </c>
      <c r="O15" s="616">
        <v>4</v>
      </c>
      <c r="P15" s="375">
        <v>70</v>
      </c>
      <c r="Q15" s="621">
        <v>70</v>
      </c>
      <c r="R15" s="9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</row>
    <row r="16" spans="1:29" ht="18.600000000000001">
      <c r="A16" s="152"/>
      <c r="B16" s="152"/>
      <c r="C16" s="152"/>
      <c r="D16" s="152"/>
      <c r="E16" s="152"/>
      <c r="F16" s="152"/>
      <c r="G16" s="8">
        <v>11</v>
      </c>
      <c r="H16" s="628" t="s">
        <v>42</v>
      </c>
      <c r="I16" s="724" t="s">
        <v>42</v>
      </c>
      <c r="J16" s="616">
        <v>0</v>
      </c>
      <c r="K16" s="616">
        <v>0</v>
      </c>
      <c r="L16" s="616">
        <v>0</v>
      </c>
      <c r="M16" s="616">
        <v>0</v>
      </c>
      <c r="N16" s="616">
        <v>4</v>
      </c>
      <c r="O16" s="616">
        <v>4</v>
      </c>
      <c r="P16" s="375">
        <v>32</v>
      </c>
      <c r="Q16" s="621">
        <v>32</v>
      </c>
      <c r="R16" s="9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</row>
    <row r="17" spans="1:29" ht="18.600000000000001">
      <c r="A17" s="152"/>
      <c r="B17" s="152"/>
      <c r="C17" s="152"/>
      <c r="D17" s="152"/>
      <c r="E17" s="152"/>
      <c r="F17" s="152"/>
      <c r="G17" s="8">
        <v>12</v>
      </c>
      <c r="H17" s="628" t="s">
        <v>74</v>
      </c>
      <c r="I17" s="724" t="s">
        <v>74</v>
      </c>
      <c r="J17" s="616">
        <v>0</v>
      </c>
      <c r="K17" s="616">
        <v>0</v>
      </c>
      <c r="L17" s="616">
        <v>0</v>
      </c>
      <c r="M17" s="616">
        <v>0</v>
      </c>
      <c r="N17" s="616">
        <v>3</v>
      </c>
      <c r="O17" s="616">
        <v>3</v>
      </c>
      <c r="P17" s="375">
        <v>68</v>
      </c>
      <c r="Q17" s="621">
        <v>68</v>
      </c>
      <c r="R17" s="9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</row>
    <row r="18" spans="1:29" ht="18.600000000000001">
      <c r="A18" s="152"/>
      <c r="B18" s="152"/>
      <c r="C18" s="152"/>
      <c r="D18" s="152"/>
      <c r="E18" s="152"/>
      <c r="F18" s="152"/>
      <c r="G18" s="8">
        <v>13</v>
      </c>
      <c r="H18" s="628" t="s">
        <v>13</v>
      </c>
      <c r="I18" s="724" t="s">
        <v>13</v>
      </c>
      <c r="J18" s="616">
        <v>0</v>
      </c>
      <c r="K18" s="616">
        <v>0</v>
      </c>
      <c r="L18" s="616">
        <v>0</v>
      </c>
      <c r="M18" s="616">
        <v>0</v>
      </c>
      <c r="N18" s="616">
        <v>1</v>
      </c>
      <c r="O18" s="616">
        <v>1</v>
      </c>
      <c r="P18" s="375">
        <v>28</v>
      </c>
      <c r="Q18" s="621">
        <v>28</v>
      </c>
      <c r="R18" s="9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</row>
    <row r="19" spans="1:29" ht="18.600000000000001">
      <c r="A19" s="152"/>
      <c r="B19" s="152"/>
      <c r="C19" s="152"/>
      <c r="D19" s="152"/>
      <c r="E19" s="152"/>
      <c r="F19" s="152"/>
      <c r="G19" s="8">
        <v>14</v>
      </c>
      <c r="H19" s="628" t="s">
        <v>44</v>
      </c>
      <c r="I19" s="724" t="s">
        <v>44</v>
      </c>
      <c r="J19" s="616">
        <v>0</v>
      </c>
      <c r="K19" s="616">
        <v>0</v>
      </c>
      <c r="L19" s="616">
        <v>0</v>
      </c>
      <c r="M19" s="616">
        <v>0</v>
      </c>
      <c r="N19" s="616">
        <v>0</v>
      </c>
      <c r="O19" s="616">
        <v>0</v>
      </c>
      <c r="P19" s="375">
        <v>68</v>
      </c>
      <c r="Q19" s="621">
        <v>68</v>
      </c>
      <c r="R19" s="9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</row>
    <row r="20" spans="1:29" ht="18.600000000000001">
      <c r="A20" s="152"/>
      <c r="B20" s="152"/>
      <c r="C20" s="152"/>
      <c r="D20" s="152"/>
      <c r="E20" s="152"/>
      <c r="F20" s="152"/>
      <c r="G20" s="8">
        <v>15</v>
      </c>
      <c r="H20" s="628" t="s">
        <v>32</v>
      </c>
      <c r="I20" s="724" t="s">
        <v>32</v>
      </c>
      <c r="J20" s="616">
        <v>0</v>
      </c>
      <c r="K20" s="616">
        <v>0</v>
      </c>
      <c r="L20" s="616">
        <v>0</v>
      </c>
      <c r="M20" s="616">
        <v>0</v>
      </c>
      <c r="N20" s="616">
        <v>0</v>
      </c>
      <c r="O20" s="616">
        <v>0</v>
      </c>
      <c r="P20" s="375">
        <v>30</v>
      </c>
      <c r="Q20" s="621">
        <v>30</v>
      </c>
      <c r="R20" s="9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</row>
    <row r="21" spans="1:29" ht="18.600000000000001">
      <c r="A21" s="152"/>
      <c r="B21" s="152"/>
      <c r="C21" s="152"/>
      <c r="D21" s="152"/>
      <c r="E21" s="152"/>
      <c r="F21" s="152"/>
      <c r="G21" s="8">
        <v>16</v>
      </c>
      <c r="H21" s="628" t="s">
        <v>68</v>
      </c>
      <c r="I21" s="724" t="s">
        <v>68</v>
      </c>
      <c r="J21" s="616">
        <v>0</v>
      </c>
      <c r="K21" s="616">
        <v>0</v>
      </c>
      <c r="L21" s="616">
        <v>0</v>
      </c>
      <c r="M21" s="616">
        <v>0</v>
      </c>
      <c r="N21" s="616">
        <v>0</v>
      </c>
      <c r="O21" s="616">
        <v>0</v>
      </c>
      <c r="P21" s="375">
        <v>30</v>
      </c>
      <c r="Q21" s="621">
        <v>30</v>
      </c>
      <c r="R21" s="9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</row>
    <row r="22" spans="1:29" ht="18.600000000000001">
      <c r="A22" s="152"/>
      <c r="B22" s="152"/>
      <c r="C22" s="152"/>
      <c r="D22" s="152"/>
      <c r="E22" s="152"/>
      <c r="F22" s="152"/>
      <c r="G22" s="8">
        <v>17</v>
      </c>
      <c r="H22" s="628" t="s">
        <v>31</v>
      </c>
      <c r="I22" s="724" t="s">
        <v>31</v>
      </c>
      <c r="J22" s="616">
        <v>0</v>
      </c>
      <c r="K22" s="616">
        <v>0</v>
      </c>
      <c r="L22" s="616">
        <v>0</v>
      </c>
      <c r="M22" s="616">
        <v>0</v>
      </c>
      <c r="N22" s="616">
        <v>0</v>
      </c>
      <c r="O22" s="616">
        <v>0</v>
      </c>
      <c r="P22" s="375">
        <v>20</v>
      </c>
      <c r="Q22" s="621">
        <v>20</v>
      </c>
      <c r="R22" s="9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</row>
    <row r="23" spans="1:29" ht="18.600000000000001">
      <c r="A23" s="152"/>
      <c r="B23" s="152"/>
      <c r="C23" s="152"/>
      <c r="D23" s="152"/>
      <c r="E23" s="152"/>
      <c r="F23" s="152"/>
      <c r="G23" s="8">
        <v>18</v>
      </c>
      <c r="H23" s="628" t="s">
        <v>35</v>
      </c>
      <c r="I23" s="724" t="s">
        <v>35</v>
      </c>
      <c r="J23" s="616">
        <v>0</v>
      </c>
      <c r="K23" s="616">
        <v>0</v>
      </c>
      <c r="L23" s="616">
        <v>0</v>
      </c>
      <c r="M23" s="616">
        <v>0</v>
      </c>
      <c r="N23" s="616">
        <v>0</v>
      </c>
      <c r="O23" s="616">
        <v>0</v>
      </c>
      <c r="P23" s="375">
        <v>14</v>
      </c>
      <c r="Q23" s="621">
        <v>14</v>
      </c>
      <c r="R23" s="9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</row>
    <row r="24" spans="1:29" ht="18.600000000000001">
      <c r="A24" s="152"/>
      <c r="B24" s="152"/>
      <c r="C24" s="152"/>
      <c r="D24" s="152"/>
      <c r="E24" s="152"/>
      <c r="F24" s="152"/>
      <c r="G24" s="8">
        <v>19</v>
      </c>
      <c r="H24" s="628" t="s">
        <v>2</v>
      </c>
      <c r="I24" s="724" t="s">
        <v>2</v>
      </c>
      <c r="J24" s="616">
        <v>0</v>
      </c>
      <c r="K24" s="616">
        <v>0</v>
      </c>
      <c r="L24" s="616">
        <v>0</v>
      </c>
      <c r="M24" s="616">
        <v>0</v>
      </c>
      <c r="N24" s="616">
        <v>0</v>
      </c>
      <c r="O24" s="616">
        <v>0</v>
      </c>
      <c r="P24" s="375">
        <v>13</v>
      </c>
      <c r="Q24" s="621">
        <v>13</v>
      </c>
      <c r="R24" s="9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</row>
    <row r="25" spans="1:29" ht="18.600000000000001">
      <c r="A25" s="152"/>
      <c r="B25" s="152"/>
      <c r="C25" s="152"/>
      <c r="D25" s="152"/>
      <c r="E25" s="152"/>
      <c r="F25" s="152"/>
      <c r="G25" s="8">
        <v>20</v>
      </c>
      <c r="H25" s="628" t="s">
        <v>3</v>
      </c>
      <c r="I25" s="724" t="s">
        <v>3</v>
      </c>
      <c r="J25" s="616">
        <v>0</v>
      </c>
      <c r="K25" s="616">
        <v>0</v>
      </c>
      <c r="L25" s="616">
        <v>0</v>
      </c>
      <c r="M25" s="616">
        <v>0</v>
      </c>
      <c r="N25" s="616">
        <v>0</v>
      </c>
      <c r="O25" s="616">
        <v>0</v>
      </c>
      <c r="P25" s="375">
        <v>5</v>
      </c>
      <c r="Q25" s="621">
        <v>5</v>
      </c>
      <c r="R25" s="9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</row>
    <row r="26" spans="1:29" ht="18.600000000000001">
      <c r="A26" s="152"/>
      <c r="B26" s="152"/>
      <c r="C26" s="152"/>
      <c r="D26" s="152"/>
      <c r="E26" s="152"/>
      <c r="F26" s="152"/>
      <c r="G26" s="8">
        <v>21</v>
      </c>
      <c r="H26" s="632" t="s">
        <v>62</v>
      </c>
      <c r="I26" s="633" t="s">
        <v>62</v>
      </c>
      <c r="J26" s="622">
        <v>0</v>
      </c>
      <c r="K26" s="622">
        <v>0</v>
      </c>
      <c r="L26" s="616">
        <v>0</v>
      </c>
      <c r="M26" s="616">
        <v>0</v>
      </c>
      <c r="N26" s="616">
        <v>0</v>
      </c>
      <c r="O26" s="616">
        <v>0</v>
      </c>
      <c r="P26" s="375">
        <v>5</v>
      </c>
      <c r="Q26" s="621">
        <v>5</v>
      </c>
      <c r="R26" s="9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</row>
    <row r="27" spans="1:29" ht="18.600000000000001">
      <c r="A27" s="152"/>
      <c r="B27" s="152"/>
      <c r="C27" s="152"/>
      <c r="D27" s="152"/>
      <c r="E27" s="152"/>
      <c r="F27" s="152"/>
      <c r="G27" s="8">
        <v>22</v>
      </c>
      <c r="H27" s="628" t="s">
        <v>60</v>
      </c>
      <c r="I27" s="724" t="s">
        <v>60</v>
      </c>
      <c r="J27" s="616">
        <v>0</v>
      </c>
      <c r="K27" s="616">
        <v>0</v>
      </c>
      <c r="L27" s="616">
        <v>0</v>
      </c>
      <c r="M27" s="616">
        <v>0</v>
      </c>
      <c r="N27" s="616">
        <v>0</v>
      </c>
      <c r="O27" s="616">
        <v>0</v>
      </c>
      <c r="P27" s="375">
        <v>2</v>
      </c>
      <c r="Q27" s="621">
        <v>2</v>
      </c>
      <c r="R27" s="9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</row>
    <row r="28" spans="1:29" ht="18.600000000000001">
      <c r="A28" s="152"/>
      <c r="B28" s="152"/>
      <c r="C28" s="152"/>
      <c r="D28" s="152"/>
      <c r="E28" s="152"/>
      <c r="F28" s="152"/>
      <c r="G28" s="8">
        <v>23</v>
      </c>
      <c r="H28" s="628" t="s">
        <v>38</v>
      </c>
      <c r="I28" s="724" t="s">
        <v>38</v>
      </c>
      <c r="J28" s="616">
        <v>0</v>
      </c>
      <c r="K28" s="616">
        <v>0</v>
      </c>
      <c r="L28" s="616">
        <v>0</v>
      </c>
      <c r="M28" s="616">
        <v>0</v>
      </c>
      <c r="N28" s="616">
        <v>0</v>
      </c>
      <c r="O28" s="616">
        <v>0</v>
      </c>
      <c r="P28" s="375">
        <v>1</v>
      </c>
      <c r="Q28" s="621">
        <v>1</v>
      </c>
      <c r="R28" s="9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</row>
    <row r="29" spans="1:29" ht="18.600000000000001">
      <c r="A29" s="152"/>
      <c r="B29" s="152"/>
      <c r="C29" s="152"/>
      <c r="D29" s="152"/>
      <c r="E29" s="152"/>
      <c r="F29" s="152"/>
      <c r="G29" s="8">
        <v>24</v>
      </c>
      <c r="H29" s="628" t="s">
        <v>36</v>
      </c>
      <c r="I29" s="724" t="s">
        <v>36</v>
      </c>
      <c r="J29" s="616">
        <v>0</v>
      </c>
      <c r="K29" s="616">
        <v>0</v>
      </c>
      <c r="L29" s="616">
        <v>0</v>
      </c>
      <c r="M29" s="616">
        <v>0</v>
      </c>
      <c r="N29" s="616">
        <v>0</v>
      </c>
      <c r="O29" s="616">
        <v>0</v>
      </c>
      <c r="P29" s="375">
        <v>1</v>
      </c>
      <c r="Q29" s="621">
        <v>1</v>
      </c>
      <c r="R29" s="9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</row>
    <row r="30" spans="1:29" ht="18.600000000000001">
      <c r="A30" s="152"/>
      <c r="B30" s="152"/>
      <c r="C30" s="152"/>
      <c r="D30" s="152"/>
      <c r="E30" s="152"/>
      <c r="F30" s="152"/>
      <c r="G30" s="8">
        <v>25</v>
      </c>
      <c r="H30" s="628" t="s">
        <v>40</v>
      </c>
      <c r="I30" s="724" t="s">
        <v>40</v>
      </c>
      <c r="J30" s="616">
        <v>0</v>
      </c>
      <c r="K30" s="616">
        <v>0</v>
      </c>
      <c r="L30" s="616">
        <v>0</v>
      </c>
      <c r="M30" s="616">
        <v>0</v>
      </c>
      <c r="N30" s="616">
        <v>0</v>
      </c>
      <c r="O30" s="616">
        <v>0</v>
      </c>
      <c r="P30" s="375">
        <v>0</v>
      </c>
      <c r="Q30" s="621">
        <v>0</v>
      </c>
      <c r="R30" s="9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</row>
    <row r="31" spans="1:29" ht="18.600000000000001">
      <c r="A31" s="152"/>
      <c r="B31" s="152"/>
      <c r="C31" s="152"/>
      <c r="D31" s="152"/>
      <c r="E31" s="152"/>
      <c r="F31" s="152"/>
      <c r="G31" s="8">
        <v>26</v>
      </c>
      <c r="H31" s="628" t="s">
        <v>46</v>
      </c>
      <c r="I31" s="724" t="s">
        <v>46</v>
      </c>
      <c r="J31" s="616">
        <v>0</v>
      </c>
      <c r="K31" s="616">
        <v>0</v>
      </c>
      <c r="L31" s="616">
        <v>0</v>
      </c>
      <c r="M31" s="616">
        <v>0</v>
      </c>
      <c r="N31" s="620">
        <v>0</v>
      </c>
      <c r="O31" s="620">
        <v>0</v>
      </c>
      <c r="P31" s="375">
        <v>0</v>
      </c>
      <c r="Q31" s="621">
        <v>0</v>
      </c>
      <c r="R31" s="9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</row>
    <row r="32" spans="1:29" ht="18.600000000000001">
      <c r="A32" s="152"/>
      <c r="B32" s="152"/>
      <c r="C32" s="152"/>
      <c r="D32" s="152"/>
      <c r="E32" s="152"/>
      <c r="F32" s="152"/>
      <c r="G32" s="8">
        <v>27</v>
      </c>
      <c r="H32" s="624" t="s">
        <v>34</v>
      </c>
      <c r="I32" s="722" t="s">
        <v>34</v>
      </c>
      <c r="J32" s="616">
        <v>0</v>
      </c>
      <c r="K32" s="616">
        <v>0</v>
      </c>
      <c r="L32" s="616">
        <v>0</v>
      </c>
      <c r="M32" s="616">
        <v>0</v>
      </c>
      <c r="N32" s="617">
        <v>0</v>
      </c>
      <c r="O32" s="617">
        <v>0</v>
      </c>
      <c r="P32" s="618">
        <v>0</v>
      </c>
      <c r="Q32" s="619">
        <v>0</v>
      </c>
      <c r="R32" s="9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</row>
    <row r="33" spans="1:29" ht="18.600000000000001">
      <c r="A33" s="152"/>
      <c r="B33" s="152"/>
      <c r="C33" s="152"/>
      <c r="D33" s="152"/>
      <c r="E33" s="152"/>
      <c r="F33" s="152"/>
      <c r="G33" s="8">
        <v>28</v>
      </c>
      <c r="H33" s="624" t="s">
        <v>47</v>
      </c>
      <c r="I33" s="722" t="s">
        <v>47</v>
      </c>
      <c r="J33" s="616">
        <v>0</v>
      </c>
      <c r="K33" s="616">
        <v>0</v>
      </c>
      <c r="L33" s="616">
        <v>0</v>
      </c>
      <c r="M33" s="616">
        <v>0</v>
      </c>
      <c r="N33" s="617">
        <v>0</v>
      </c>
      <c r="O33" s="617">
        <v>0</v>
      </c>
      <c r="P33" s="618">
        <v>0</v>
      </c>
      <c r="Q33" s="619">
        <v>0</v>
      </c>
      <c r="R33" s="9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</row>
    <row r="34" spans="1:29" ht="18.600000000000001">
      <c r="A34" s="152"/>
      <c r="B34" s="152"/>
      <c r="C34" s="152"/>
      <c r="D34" s="152"/>
      <c r="E34" s="152"/>
      <c r="F34" s="152"/>
      <c r="G34" s="8">
        <v>29</v>
      </c>
      <c r="H34" s="624" t="s">
        <v>58</v>
      </c>
      <c r="I34" s="722" t="s">
        <v>58</v>
      </c>
      <c r="J34" s="616">
        <v>0</v>
      </c>
      <c r="K34" s="616">
        <v>0</v>
      </c>
      <c r="L34" s="616">
        <v>0</v>
      </c>
      <c r="M34" s="616">
        <v>0</v>
      </c>
      <c r="N34" s="617">
        <v>0</v>
      </c>
      <c r="O34" s="617">
        <v>0</v>
      </c>
      <c r="P34" s="618">
        <v>0</v>
      </c>
      <c r="Q34" s="619">
        <v>0</v>
      </c>
      <c r="R34" s="9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</row>
    <row r="35" spans="1:29" ht="18.600000000000001">
      <c r="A35" s="152"/>
      <c r="B35" s="152"/>
      <c r="C35" s="152"/>
      <c r="D35" s="152"/>
      <c r="E35" s="152"/>
      <c r="F35" s="152"/>
      <c r="G35" s="8">
        <v>30</v>
      </c>
      <c r="H35" s="624" t="s">
        <v>69</v>
      </c>
      <c r="I35" s="722" t="s">
        <v>69</v>
      </c>
      <c r="J35" s="616">
        <v>0</v>
      </c>
      <c r="K35" s="616">
        <v>0</v>
      </c>
      <c r="L35" s="617">
        <v>0</v>
      </c>
      <c r="M35" s="617">
        <v>0</v>
      </c>
      <c r="N35" s="617">
        <v>0</v>
      </c>
      <c r="O35" s="617">
        <v>0</v>
      </c>
      <c r="P35" s="618">
        <v>0</v>
      </c>
      <c r="Q35" s="619">
        <v>0</v>
      </c>
      <c r="R35" s="9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</row>
    <row r="36" spans="1:29" ht="18.600000000000001">
      <c r="A36" s="152"/>
      <c r="B36" s="152"/>
      <c r="C36" s="152"/>
      <c r="D36" s="152"/>
      <c r="E36" s="152"/>
      <c r="F36" s="152"/>
      <c r="G36" s="8">
        <v>31</v>
      </c>
      <c r="H36" s="624" t="s">
        <v>71</v>
      </c>
      <c r="I36" s="723" t="s">
        <v>71</v>
      </c>
      <c r="J36" s="616">
        <v>0</v>
      </c>
      <c r="K36" s="616">
        <v>0</v>
      </c>
      <c r="L36" s="617">
        <v>0</v>
      </c>
      <c r="M36" s="617">
        <v>0</v>
      </c>
      <c r="N36" s="617">
        <v>0</v>
      </c>
      <c r="O36" s="617">
        <v>0</v>
      </c>
      <c r="P36" s="618">
        <v>0</v>
      </c>
      <c r="Q36" s="619">
        <v>0</v>
      </c>
      <c r="R36" s="9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</row>
    <row r="37" spans="1:29" ht="19.2" thickBot="1">
      <c r="A37" s="152"/>
      <c r="B37" s="152"/>
      <c r="C37" s="152"/>
      <c r="D37" s="152"/>
      <c r="E37" s="152"/>
      <c r="F37" s="152"/>
      <c r="G37" s="8">
        <v>32</v>
      </c>
      <c r="H37" s="625" t="s">
        <v>90</v>
      </c>
      <c r="I37" s="626" t="s">
        <v>90</v>
      </c>
      <c r="J37" s="616">
        <v>0</v>
      </c>
      <c r="K37" s="616">
        <v>0</v>
      </c>
      <c r="L37" s="617">
        <v>0</v>
      </c>
      <c r="M37" s="617">
        <v>0</v>
      </c>
      <c r="N37" s="617">
        <v>0</v>
      </c>
      <c r="O37" s="617">
        <v>0</v>
      </c>
      <c r="P37" s="618">
        <v>0</v>
      </c>
      <c r="Q37" s="619">
        <v>0</v>
      </c>
      <c r="R37" s="9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</row>
    <row r="38" spans="1:29" ht="18.600000000000001">
      <c r="A38" s="152"/>
      <c r="B38" s="152"/>
      <c r="C38" s="152"/>
      <c r="D38" s="152"/>
      <c r="E38" s="152"/>
      <c r="F38" s="152"/>
      <c r="G38" s="8"/>
      <c r="H38" s="627"/>
      <c r="I38" s="627"/>
      <c r="J38" s="612"/>
      <c r="K38" s="612"/>
      <c r="L38" s="613"/>
      <c r="M38" s="613"/>
      <c r="N38" s="614"/>
      <c r="O38" s="614"/>
      <c r="P38" s="615"/>
      <c r="Q38" s="615"/>
      <c r="R38" s="9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</row>
    <row r="39" spans="1:29" ht="18.600000000000001">
      <c r="A39" s="152"/>
      <c r="B39" s="152"/>
      <c r="C39" s="152"/>
      <c r="D39" s="152"/>
      <c r="E39" s="152"/>
      <c r="F39" s="152"/>
      <c r="G39" s="201"/>
      <c r="H39" s="623"/>
      <c r="I39" s="623"/>
      <c r="J39" s="608"/>
      <c r="K39" s="608"/>
      <c r="L39" s="609"/>
      <c r="M39" s="609"/>
      <c r="N39" s="610"/>
      <c r="O39" s="610"/>
      <c r="P39" s="611"/>
      <c r="Q39" s="611"/>
      <c r="R39" s="183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</row>
    <row r="40" spans="1:29" ht="18.600000000000001">
      <c r="A40" s="152"/>
      <c r="B40" s="152"/>
      <c r="C40" s="152"/>
      <c r="D40" s="152"/>
      <c r="E40" s="152"/>
      <c r="F40" s="152"/>
      <c r="G40" s="201"/>
      <c r="H40" s="623"/>
      <c r="I40" s="623"/>
      <c r="J40" s="608"/>
      <c r="K40" s="608"/>
      <c r="L40" s="609"/>
      <c r="M40" s="609"/>
      <c r="N40" s="610"/>
      <c r="O40" s="610"/>
      <c r="P40" s="611"/>
      <c r="Q40" s="611"/>
      <c r="R40" s="183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</row>
    <row r="41" spans="1:29" ht="18.600000000000001">
      <c r="A41" s="152"/>
      <c r="B41" s="152"/>
      <c r="C41" s="152"/>
      <c r="D41" s="152"/>
      <c r="E41" s="152"/>
      <c r="F41" s="152"/>
      <c r="G41" s="201"/>
      <c r="H41" s="623"/>
      <c r="I41" s="623"/>
      <c r="J41" s="608"/>
      <c r="K41" s="608"/>
      <c r="L41" s="609"/>
      <c r="M41" s="609"/>
      <c r="N41" s="610"/>
      <c r="O41" s="610"/>
      <c r="P41" s="611"/>
      <c r="Q41" s="611"/>
      <c r="R41" s="183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</row>
    <row r="42" spans="1:29" ht="18.600000000000001">
      <c r="A42" s="152"/>
      <c r="B42" s="152"/>
      <c r="C42" s="152"/>
      <c r="D42" s="152"/>
      <c r="E42" s="152"/>
      <c r="F42" s="152"/>
      <c r="G42" s="201"/>
      <c r="H42" s="623"/>
      <c r="I42" s="623"/>
      <c r="J42" s="631"/>
      <c r="K42" s="631"/>
      <c r="L42" s="609"/>
      <c r="M42" s="609"/>
      <c r="N42" s="610"/>
      <c r="O42" s="610"/>
      <c r="P42" s="611"/>
      <c r="Q42" s="611"/>
      <c r="R42" s="183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</row>
    <row r="43" spans="1:29" ht="18.600000000000001">
      <c r="A43" s="152"/>
      <c r="B43" s="152"/>
      <c r="C43" s="152"/>
      <c r="D43" s="152"/>
      <c r="E43" s="152"/>
      <c r="F43" s="152"/>
      <c r="G43" s="202"/>
      <c r="H43" s="623"/>
      <c r="I43" s="623"/>
      <c r="J43" s="203"/>
      <c r="K43" s="204"/>
      <c r="L43" s="183"/>
      <c r="M43" s="152"/>
      <c r="N43" s="204"/>
      <c r="O43" s="183"/>
      <c r="P43" s="152"/>
      <c r="Q43" s="204"/>
      <c r="R43" s="183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</row>
    <row r="44" spans="1:29" ht="18.600000000000001">
      <c r="A44" s="152"/>
      <c r="B44" s="152"/>
      <c r="C44" s="152"/>
      <c r="D44" s="152"/>
      <c r="E44" s="152"/>
      <c r="F44" s="152"/>
      <c r="G44" s="202"/>
      <c r="H44" s="623"/>
      <c r="I44" s="623"/>
      <c r="J44" s="203"/>
      <c r="K44" s="204"/>
      <c r="L44" s="183"/>
      <c r="M44" s="152"/>
      <c r="N44" s="204"/>
      <c r="O44" s="183"/>
      <c r="P44" s="152"/>
      <c r="Q44" s="204"/>
      <c r="R44" s="183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</row>
    <row r="45" spans="1:29" ht="18.600000000000001">
      <c r="A45" s="152"/>
      <c r="B45" s="152"/>
      <c r="C45" s="152"/>
      <c r="D45" s="152"/>
      <c r="E45" s="152"/>
      <c r="F45" s="152"/>
      <c r="G45" s="202"/>
      <c r="H45" s="623"/>
      <c r="I45" s="623"/>
      <c r="J45" s="203"/>
      <c r="K45" s="204"/>
      <c r="L45" s="183"/>
      <c r="M45" s="152"/>
      <c r="N45" s="204"/>
      <c r="O45" s="183"/>
      <c r="P45" s="152"/>
      <c r="Q45" s="204"/>
      <c r="R45" s="183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</row>
    <row r="46" spans="1:29" ht="18.600000000000001">
      <c r="A46" s="152"/>
      <c r="B46" s="152"/>
      <c r="C46" s="152"/>
      <c r="D46" s="152"/>
      <c r="E46" s="152"/>
      <c r="F46" s="152"/>
      <c r="G46" s="202"/>
      <c r="H46" s="623"/>
      <c r="I46" s="623"/>
      <c r="J46" s="205"/>
      <c r="K46" s="204"/>
      <c r="L46" s="183"/>
      <c r="M46" s="152"/>
      <c r="N46" s="204"/>
      <c r="O46" s="183"/>
      <c r="P46" s="152"/>
      <c r="Q46" s="204"/>
      <c r="R46" s="183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</row>
    <row r="47" spans="1:29" ht="18.600000000000001">
      <c r="A47" s="152"/>
      <c r="B47" s="152"/>
      <c r="C47" s="152"/>
      <c r="D47" s="152"/>
      <c r="E47" s="152"/>
      <c r="F47" s="152"/>
      <c r="G47" s="202"/>
      <c r="H47" s="629"/>
      <c r="I47" s="629"/>
      <c r="J47" s="203"/>
      <c r="K47" s="204"/>
      <c r="L47" s="153"/>
      <c r="M47" s="152"/>
      <c r="N47" s="204"/>
      <c r="O47" s="183"/>
      <c r="P47" s="152"/>
      <c r="Q47" s="204"/>
      <c r="R47" s="183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</row>
    <row r="48" spans="1:29" ht="18.600000000000001">
      <c r="A48" s="152"/>
      <c r="B48" s="152"/>
      <c r="C48" s="152"/>
      <c r="D48" s="152"/>
      <c r="E48" s="152"/>
      <c r="F48" s="152"/>
      <c r="G48" s="202"/>
      <c r="H48" s="629"/>
      <c r="I48" s="629"/>
      <c r="J48" s="206"/>
      <c r="K48" s="204"/>
      <c r="L48" s="183"/>
      <c r="M48" s="152"/>
      <c r="N48" s="204"/>
      <c r="O48" s="183"/>
      <c r="P48" s="152"/>
      <c r="Q48" s="204"/>
      <c r="R48" s="183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</row>
    <row r="49" spans="1:29">
      <c r="A49" s="152"/>
      <c r="B49" s="152"/>
      <c r="C49" s="152"/>
      <c r="D49" s="152"/>
      <c r="E49" s="152"/>
      <c r="F49" s="152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</row>
    <row r="50" spans="1:29" ht="21.6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207"/>
      <c r="L50" s="208"/>
      <c r="M50" s="152"/>
      <c r="N50" s="207"/>
      <c r="O50" s="208"/>
      <c r="P50" s="152"/>
      <c r="Q50" s="207"/>
      <c r="R50" s="208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</row>
    <row r="51" spans="1:2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</row>
    <row r="52" spans="1:2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</row>
    <row r="53" spans="1:2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</row>
    <row r="54" spans="1:2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</row>
    <row r="55" spans="1:2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</row>
    <row r="56" spans="1:2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</row>
    <row r="57" spans="1:2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</row>
    <row r="58" spans="1:2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</row>
    <row r="59" spans="1:2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</row>
    <row r="60" spans="1:2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</row>
    <row r="61" spans="1:2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</row>
    <row r="62" spans="1:2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</row>
    <row r="63" spans="1:2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</row>
    <row r="64" spans="1:2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</row>
    <row r="65" spans="1:1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</row>
    <row r="66" spans="1:1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</row>
    <row r="67" spans="1:19"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</row>
  </sheetData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AB13" sqref="AB13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2"/>
      <c r="B1" s="152"/>
      <c r="C1" s="152"/>
      <c r="D1" s="644" t="s">
        <v>66</v>
      </c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ht="21.6" thickBot="1">
      <c r="A2" s="152"/>
      <c r="B2" s="152"/>
      <c r="C2" s="152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13"/>
      <c r="Y2" s="213"/>
      <c r="Z2" s="213"/>
      <c r="AA2" s="213"/>
      <c r="AB2" s="214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ht="18.600000000000001">
      <c r="A3" s="152"/>
      <c r="B3" s="152"/>
      <c r="C3" s="152"/>
      <c r="D3" s="43">
        <v>1</v>
      </c>
      <c r="E3" s="69" t="s">
        <v>56</v>
      </c>
      <c r="F3" s="70"/>
      <c r="G3" s="79">
        <v>42081</v>
      </c>
      <c r="H3" s="80">
        <v>2010</v>
      </c>
      <c r="I3" s="305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305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308">
        <f t="shared" ref="V3:V33" si="2">SUM(Q3:U3)</f>
        <v>748</v>
      </c>
      <c r="W3" s="62"/>
      <c r="X3" s="215"/>
      <c r="Y3" s="215"/>
      <c r="Z3" s="215"/>
      <c r="AA3" s="215"/>
      <c r="AB3" s="216"/>
      <c r="AC3" s="152"/>
      <c r="AD3" s="152"/>
      <c r="AE3" s="152"/>
      <c r="AF3" s="152"/>
      <c r="AG3" s="152"/>
      <c r="AH3" s="152"/>
      <c r="AI3" s="152"/>
      <c r="AJ3" s="152"/>
      <c r="AK3" s="152"/>
    </row>
    <row r="4" spans="1:37" ht="18.600000000000001">
      <c r="A4" s="152"/>
      <c r="B4" s="152"/>
      <c r="C4" s="152"/>
      <c r="D4" s="311">
        <v>2</v>
      </c>
      <c r="E4" s="71" t="s">
        <v>57</v>
      </c>
      <c r="F4" s="45"/>
      <c r="G4" s="65">
        <v>42754</v>
      </c>
      <c r="H4" s="66">
        <v>2017</v>
      </c>
      <c r="I4" s="306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06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09">
        <f t="shared" si="2"/>
        <v>736</v>
      </c>
      <c r="W4" s="63"/>
      <c r="X4" s="215"/>
      <c r="Y4" s="215"/>
      <c r="Z4" s="215"/>
      <c r="AA4" s="215"/>
      <c r="AB4" s="216"/>
      <c r="AC4" s="152"/>
      <c r="AD4" s="152"/>
      <c r="AE4" s="152"/>
      <c r="AF4" s="152"/>
      <c r="AG4" s="152"/>
      <c r="AH4" s="152"/>
      <c r="AI4" s="152"/>
      <c r="AJ4" s="152"/>
      <c r="AK4" s="152"/>
    </row>
    <row r="5" spans="1:37" ht="18.600000000000001">
      <c r="A5" s="152"/>
      <c r="B5" s="152"/>
      <c r="C5" s="152"/>
      <c r="D5" s="43">
        <v>3</v>
      </c>
      <c r="E5" s="71" t="s">
        <v>30</v>
      </c>
      <c r="F5" s="45"/>
      <c r="G5" s="65">
        <v>43405</v>
      </c>
      <c r="H5" s="66">
        <v>2018</v>
      </c>
      <c r="I5" s="306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06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09">
        <f t="shared" si="2"/>
        <v>736</v>
      </c>
      <c r="W5" s="62"/>
      <c r="X5" s="215"/>
      <c r="Y5" s="215"/>
      <c r="Z5" s="215"/>
      <c r="AA5" s="215"/>
      <c r="AB5" s="216"/>
      <c r="AC5" s="152"/>
      <c r="AD5" s="152"/>
      <c r="AE5" s="152"/>
      <c r="AF5" s="152"/>
      <c r="AG5" s="152"/>
      <c r="AH5" s="152"/>
      <c r="AI5" s="152"/>
      <c r="AJ5" s="152"/>
      <c r="AK5" s="152"/>
    </row>
    <row r="6" spans="1:37" ht="18.600000000000001">
      <c r="A6" s="152"/>
      <c r="B6" s="152"/>
      <c r="C6" s="152"/>
      <c r="D6" s="311">
        <v>4</v>
      </c>
      <c r="E6" s="71" t="s">
        <v>26</v>
      </c>
      <c r="F6" s="45"/>
      <c r="G6" s="65">
        <v>42283</v>
      </c>
      <c r="H6" s="66">
        <v>2005</v>
      </c>
      <c r="I6" s="306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06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09">
        <f t="shared" si="2"/>
        <v>727</v>
      </c>
      <c r="W6" s="63"/>
      <c r="X6" s="215"/>
      <c r="Y6" s="215"/>
      <c r="Z6" s="215"/>
      <c r="AA6" s="215"/>
      <c r="AB6" s="216"/>
      <c r="AC6" s="152"/>
      <c r="AD6" s="152"/>
      <c r="AE6" s="152"/>
      <c r="AF6" s="152"/>
      <c r="AG6" s="152"/>
      <c r="AH6" s="152"/>
      <c r="AI6" s="152"/>
      <c r="AJ6" s="152"/>
      <c r="AK6" s="152"/>
    </row>
    <row r="7" spans="1:37" ht="18.600000000000001">
      <c r="A7" s="152"/>
      <c r="B7" s="152"/>
      <c r="C7" s="152"/>
      <c r="D7" s="43">
        <v>5</v>
      </c>
      <c r="E7" s="71" t="s">
        <v>29</v>
      </c>
      <c r="F7" s="45"/>
      <c r="G7" s="65">
        <v>43027</v>
      </c>
      <c r="H7" s="66">
        <v>2017</v>
      </c>
      <c r="I7" s="306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06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09">
        <f t="shared" si="2"/>
        <v>725</v>
      </c>
      <c r="W7" s="63"/>
      <c r="X7" s="215"/>
      <c r="Y7" s="215"/>
      <c r="Z7" s="215"/>
      <c r="AA7" s="215"/>
      <c r="AB7" s="216"/>
      <c r="AC7" s="152"/>
      <c r="AD7" s="152"/>
      <c r="AE7" s="152"/>
      <c r="AF7" s="152"/>
      <c r="AG7" s="152"/>
      <c r="AH7" s="152"/>
      <c r="AI7" s="152"/>
      <c r="AJ7" s="152"/>
      <c r="AK7" s="152"/>
    </row>
    <row r="8" spans="1:37" ht="18.600000000000001">
      <c r="A8" s="152"/>
      <c r="B8" s="152"/>
      <c r="C8" s="152"/>
      <c r="D8" s="311">
        <v>6</v>
      </c>
      <c r="E8" s="71" t="s">
        <v>25</v>
      </c>
      <c r="F8" s="45"/>
      <c r="G8" s="65">
        <v>43510</v>
      </c>
      <c r="H8" s="66">
        <v>2019</v>
      </c>
      <c r="I8" s="306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06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09">
        <f t="shared" si="2"/>
        <v>714</v>
      </c>
      <c r="W8" s="63"/>
      <c r="X8" s="217"/>
      <c r="Y8" s="217"/>
      <c r="Z8" s="217"/>
      <c r="AA8" s="215"/>
      <c r="AB8" s="216"/>
      <c r="AC8" s="152"/>
      <c r="AD8" s="152"/>
      <c r="AE8" s="152"/>
      <c r="AF8" s="152"/>
      <c r="AG8" s="152"/>
      <c r="AH8" s="152"/>
      <c r="AI8" s="152"/>
      <c r="AJ8" s="152"/>
      <c r="AK8" s="152"/>
    </row>
    <row r="9" spans="1:37" ht="18.600000000000001">
      <c r="A9" s="152"/>
      <c r="B9" s="152"/>
      <c r="C9" s="152"/>
      <c r="D9" s="43">
        <v>7</v>
      </c>
      <c r="E9" s="71" t="s">
        <v>27</v>
      </c>
      <c r="F9" s="45"/>
      <c r="G9" s="65">
        <v>42293</v>
      </c>
      <c r="H9" s="66">
        <v>2008</v>
      </c>
      <c r="I9" s="306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06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09">
        <f t="shared" si="2"/>
        <v>720</v>
      </c>
      <c r="W9" s="63"/>
      <c r="X9" s="215"/>
      <c r="Y9" s="215"/>
      <c r="Z9" s="215"/>
      <c r="AA9" s="215"/>
      <c r="AB9" s="216"/>
      <c r="AC9" s="152"/>
      <c r="AD9" s="152"/>
      <c r="AE9" s="152"/>
      <c r="AF9" s="152"/>
      <c r="AG9" s="152"/>
      <c r="AH9" s="152"/>
      <c r="AI9" s="152"/>
      <c r="AJ9" s="152"/>
      <c r="AK9" s="152"/>
    </row>
    <row r="10" spans="1:37" ht="18.600000000000001">
      <c r="A10" s="152"/>
      <c r="B10" s="152"/>
      <c r="C10" s="152"/>
      <c r="D10" s="311">
        <v>8</v>
      </c>
      <c r="E10" s="71" t="s">
        <v>44</v>
      </c>
      <c r="F10" s="45"/>
      <c r="G10" s="65">
        <v>42256</v>
      </c>
      <c r="H10" s="66">
        <v>2004</v>
      </c>
      <c r="I10" s="306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06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09">
        <f t="shared" si="2"/>
        <v>728</v>
      </c>
      <c r="W10" s="62"/>
      <c r="X10" s="215"/>
      <c r="Y10" s="215"/>
      <c r="Z10" s="215"/>
      <c r="AA10" s="215"/>
      <c r="AB10" s="216"/>
      <c r="AC10" s="152"/>
      <c r="AD10" s="152"/>
      <c r="AE10" s="152"/>
      <c r="AF10" s="152"/>
      <c r="AG10" s="152"/>
      <c r="AH10" s="152"/>
      <c r="AI10" s="152"/>
      <c r="AJ10" s="152"/>
      <c r="AK10" s="152"/>
    </row>
    <row r="11" spans="1:37" ht="18.600000000000001">
      <c r="A11" s="152"/>
      <c r="B11" s="152"/>
      <c r="C11" s="152"/>
      <c r="D11" s="43">
        <v>9</v>
      </c>
      <c r="E11" s="71" t="s">
        <v>52</v>
      </c>
      <c r="F11" s="45"/>
      <c r="G11" s="65">
        <v>42278</v>
      </c>
      <c r="H11" s="66">
        <v>2015</v>
      </c>
      <c r="I11" s="306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06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09">
        <f t="shared" si="2"/>
        <v>726</v>
      </c>
      <c r="W11" s="63"/>
      <c r="X11" s="215"/>
      <c r="Y11" s="215"/>
      <c r="Z11" s="215"/>
      <c r="AA11" s="215"/>
      <c r="AB11" s="216"/>
      <c r="AC11" s="152"/>
      <c r="AD11" s="152"/>
      <c r="AE11" s="152"/>
      <c r="AF11" s="152"/>
      <c r="AG11" s="152"/>
      <c r="AH11" s="152"/>
      <c r="AI11" s="152"/>
      <c r="AJ11" s="152"/>
      <c r="AK11" s="152"/>
    </row>
    <row r="12" spans="1:37" ht="18.600000000000001">
      <c r="A12" s="152"/>
      <c r="B12" s="152"/>
      <c r="C12" s="152"/>
      <c r="D12" s="311">
        <v>10</v>
      </c>
      <c r="E12" s="122" t="s">
        <v>74</v>
      </c>
      <c r="F12" s="45"/>
      <c r="G12" s="65">
        <v>44822</v>
      </c>
      <c r="H12" s="123">
        <v>2012</v>
      </c>
      <c r="I12" s="306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306">
        <f t="shared" si="1"/>
        <v>708</v>
      </c>
      <c r="Q12" s="121">
        <v>144</v>
      </c>
      <c r="R12" s="121">
        <v>144</v>
      </c>
      <c r="S12" s="121">
        <v>148</v>
      </c>
      <c r="T12" s="121">
        <v>144</v>
      </c>
      <c r="U12" s="121">
        <v>148</v>
      </c>
      <c r="V12" s="309">
        <f t="shared" si="2"/>
        <v>728</v>
      </c>
      <c r="W12" s="62"/>
      <c r="X12" s="215"/>
      <c r="Y12" s="215"/>
      <c r="Z12" s="215"/>
      <c r="AA12" s="215"/>
      <c r="AB12" s="216"/>
      <c r="AC12" s="152"/>
      <c r="AD12" s="152"/>
      <c r="AE12" s="152"/>
      <c r="AF12" s="152"/>
      <c r="AG12" s="152"/>
      <c r="AH12" s="152"/>
      <c r="AI12" s="152"/>
      <c r="AJ12" s="152"/>
      <c r="AK12" s="152"/>
    </row>
    <row r="13" spans="1:37" ht="18.600000000000001">
      <c r="A13" s="152"/>
      <c r="B13" s="152"/>
      <c r="C13" s="152"/>
      <c r="D13" s="43">
        <v>11</v>
      </c>
      <c r="E13" s="71" t="s">
        <v>3</v>
      </c>
      <c r="F13" s="45"/>
      <c r="G13" s="65">
        <v>42279</v>
      </c>
      <c r="H13" s="66">
        <v>2008</v>
      </c>
      <c r="I13" s="306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06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09">
        <f t="shared" si="2"/>
        <v>718</v>
      </c>
      <c r="W13" s="63"/>
      <c r="X13" s="215"/>
      <c r="Y13" s="215"/>
      <c r="Z13" s="215"/>
      <c r="AA13" s="215"/>
      <c r="AB13" s="216"/>
      <c r="AC13" s="152"/>
      <c r="AD13" s="152"/>
      <c r="AE13" s="152"/>
      <c r="AF13" s="152"/>
      <c r="AG13" s="152"/>
      <c r="AH13" s="152"/>
      <c r="AI13" s="152"/>
      <c r="AJ13" s="152"/>
      <c r="AK13" s="152"/>
    </row>
    <row r="14" spans="1:37" ht="18.600000000000001">
      <c r="A14" s="152"/>
      <c r="B14" s="152"/>
      <c r="C14" s="152"/>
      <c r="D14" s="311">
        <v>12</v>
      </c>
      <c r="E14" s="71" t="s">
        <v>42</v>
      </c>
      <c r="F14" s="45"/>
      <c r="G14" s="65">
        <v>43146</v>
      </c>
      <c r="H14" s="66">
        <v>2018</v>
      </c>
      <c r="I14" s="306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06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09">
        <f t="shared" si="2"/>
        <v>703</v>
      </c>
      <c r="W14" s="63"/>
      <c r="X14" s="215"/>
      <c r="Y14" s="215"/>
      <c r="Z14" s="215"/>
      <c r="AA14" s="215"/>
      <c r="AB14" s="216"/>
      <c r="AC14" s="152"/>
      <c r="AD14" s="152"/>
      <c r="AE14" s="152"/>
      <c r="AF14" s="152"/>
      <c r="AG14" s="152"/>
      <c r="AH14" s="152"/>
      <c r="AI14" s="152"/>
      <c r="AJ14" s="152"/>
      <c r="AK14" s="152"/>
    </row>
    <row r="15" spans="1:37" ht="18.600000000000001">
      <c r="A15" s="152"/>
      <c r="B15" s="152"/>
      <c r="C15" s="152"/>
      <c r="D15" s="43">
        <v>13</v>
      </c>
      <c r="E15" s="71" t="s">
        <v>31</v>
      </c>
      <c r="F15" s="45"/>
      <c r="G15" s="65">
        <v>42092</v>
      </c>
      <c r="H15" s="66">
        <v>2007</v>
      </c>
      <c r="I15" s="306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06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09">
        <f t="shared" si="2"/>
        <v>711</v>
      </c>
      <c r="W15" s="63"/>
      <c r="X15" s="215"/>
      <c r="Y15" s="215"/>
      <c r="Z15" s="215"/>
      <c r="AA15" s="215"/>
      <c r="AB15" s="216"/>
      <c r="AC15" s="152"/>
      <c r="AD15" s="152"/>
      <c r="AE15" s="152"/>
      <c r="AF15" s="152"/>
      <c r="AG15" s="152"/>
      <c r="AH15" s="152"/>
      <c r="AI15" s="152"/>
      <c r="AJ15" s="152"/>
      <c r="AK15" s="152"/>
    </row>
    <row r="16" spans="1:37" ht="18.600000000000001">
      <c r="A16" s="152"/>
      <c r="B16" s="152"/>
      <c r="C16" s="152"/>
      <c r="D16" s="311">
        <v>14</v>
      </c>
      <c r="E16" s="71" t="s">
        <v>24</v>
      </c>
      <c r="F16" s="45"/>
      <c r="G16" s="65">
        <v>43580</v>
      </c>
      <c r="H16" s="66">
        <v>2019</v>
      </c>
      <c r="I16" s="306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06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09">
        <f t="shared" si="2"/>
        <v>712</v>
      </c>
      <c r="W16" s="63"/>
      <c r="X16" s="215"/>
      <c r="Y16" s="215"/>
      <c r="Z16" s="215"/>
      <c r="AA16" s="215"/>
      <c r="AB16" s="216"/>
      <c r="AC16" s="152"/>
      <c r="AD16" s="152"/>
      <c r="AE16" s="152"/>
      <c r="AF16" s="152"/>
      <c r="AG16" s="152"/>
      <c r="AH16" s="152"/>
      <c r="AI16" s="152"/>
      <c r="AJ16" s="152"/>
      <c r="AK16" s="152"/>
    </row>
    <row r="17" spans="1:37" ht="18.600000000000001">
      <c r="A17" s="152"/>
      <c r="B17" s="152"/>
      <c r="C17" s="152"/>
      <c r="D17" s="43">
        <v>15</v>
      </c>
      <c r="E17" s="71" t="s">
        <v>53</v>
      </c>
      <c r="F17" s="45"/>
      <c r="G17" s="65">
        <v>42347</v>
      </c>
      <c r="H17" s="66">
        <v>2010</v>
      </c>
      <c r="I17" s="306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06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09">
        <f t="shared" si="2"/>
        <v>693</v>
      </c>
      <c r="W17" s="63"/>
      <c r="X17" s="215"/>
      <c r="Y17" s="215"/>
      <c r="Z17" s="215"/>
      <c r="AA17" s="215"/>
      <c r="AB17" s="216"/>
      <c r="AC17" s="152"/>
      <c r="AD17" s="152"/>
      <c r="AE17" s="152"/>
      <c r="AF17" s="152"/>
      <c r="AG17" s="152"/>
      <c r="AH17" s="152"/>
      <c r="AI17" s="152"/>
      <c r="AJ17" s="152"/>
      <c r="AK17" s="152"/>
    </row>
    <row r="18" spans="1:37" ht="18.600000000000001">
      <c r="A18" s="152"/>
      <c r="B18" s="152"/>
      <c r="C18" s="152"/>
      <c r="D18" s="311">
        <v>16</v>
      </c>
      <c r="E18" s="71" t="s">
        <v>61</v>
      </c>
      <c r="F18" s="45"/>
      <c r="G18" s="65">
        <v>44931</v>
      </c>
      <c r="H18" s="66">
        <v>2023</v>
      </c>
      <c r="I18" s="306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306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309">
        <f t="shared" si="2"/>
        <v>682</v>
      </c>
      <c r="W18" s="63"/>
      <c r="X18" s="215"/>
      <c r="Y18" s="215"/>
      <c r="Z18" s="215"/>
      <c r="AA18" s="215"/>
      <c r="AB18" s="216"/>
      <c r="AC18" s="152"/>
      <c r="AD18" s="152"/>
      <c r="AE18" s="152"/>
      <c r="AF18" s="152"/>
      <c r="AG18" s="152"/>
      <c r="AH18" s="152"/>
      <c r="AI18" s="152"/>
      <c r="AJ18" s="152"/>
      <c r="AK18" s="152"/>
    </row>
    <row r="19" spans="1:37" ht="18.600000000000001">
      <c r="A19" s="152"/>
      <c r="B19" s="152"/>
      <c r="C19" s="152"/>
      <c r="D19" s="43">
        <v>17</v>
      </c>
      <c r="E19" s="71" t="s">
        <v>13</v>
      </c>
      <c r="F19" s="45"/>
      <c r="G19" s="65">
        <v>42446</v>
      </c>
      <c r="H19" s="66">
        <v>2016</v>
      </c>
      <c r="I19" s="306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06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09">
        <f t="shared" si="2"/>
        <v>679</v>
      </c>
      <c r="W19" s="63"/>
      <c r="X19" s="215"/>
      <c r="Y19" s="215"/>
      <c r="Z19" s="215"/>
      <c r="AA19" s="215"/>
      <c r="AB19" s="216"/>
      <c r="AC19" s="152"/>
      <c r="AD19" s="152"/>
      <c r="AE19" s="152"/>
      <c r="AF19" s="152"/>
      <c r="AG19" s="152"/>
      <c r="AH19" s="152"/>
      <c r="AI19" s="152"/>
      <c r="AJ19" s="152"/>
      <c r="AK19" s="152"/>
    </row>
    <row r="20" spans="1:37" ht="18.600000000000001">
      <c r="A20" s="152"/>
      <c r="B20" s="152"/>
      <c r="C20" s="152"/>
      <c r="D20" s="311">
        <v>18</v>
      </c>
      <c r="E20" s="71" t="s">
        <v>38</v>
      </c>
      <c r="F20" s="45"/>
      <c r="G20" s="65">
        <v>42068</v>
      </c>
      <c r="H20" s="66">
        <v>2009</v>
      </c>
      <c r="I20" s="306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06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09">
        <f t="shared" si="2"/>
        <v>687</v>
      </c>
      <c r="W20" s="63"/>
      <c r="X20" s="215"/>
      <c r="Y20" s="215"/>
      <c r="Z20" s="215"/>
      <c r="AA20" s="215"/>
      <c r="AB20" s="216"/>
      <c r="AC20" s="152"/>
      <c r="AD20" s="152"/>
      <c r="AE20" s="152"/>
      <c r="AF20" s="152"/>
      <c r="AG20" s="152"/>
      <c r="AH20" s="152"/>
      <c r="AI20" s="152"/>
      <c r="AJ20" s="152"/>
      <c r="AK20" s="152"/>
    </row>
    <row r="21" spans="1:37" ht="18.600000000000001">
      <c r="A21" s="152"/>
      <c r="B21" s="152"/>
      <c r="C21" s="152"/>
      <c r="D21" s="43">
        <v>19</v>
      </c>
      <c r="E21" s="71" t="s">
        <v>32</v>
      </c>
      <c r="F21" s="45"/>
      <c r="G21" s="65">
        <v>42712</v>
      </c>
      <c r="H21" s="66">
        <v>2016</v>
      </c>
      <c r="I21" s="306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06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09">
        <f t="shared" si="2"/>
        <v>678</v>
      </c>
      <c r="W21" s="63"/>
      <c r="X21" s="215"/>
      <c r="Y21" s="215"/>
      <c r="Z21" s="215"/>
      <c r="AA21" s="215"/>
      <c r="AB21" s="216"/>
      <c r="AC21" s="152"/>
      <c r="AD21" s="152"/>
      <c r="AE21" s="152"/>
      <c r="AF21" s="152"/>
      <c r="AG21" s="152"/>
      <c r="AH21" s="152"/>
      <c r="AI21" s="152"/>
      <c r="AJ21" s="152"/>
      <c r="AK21" s="152"/>
    </row>
    <row r="22" spans="1:37" ht="18.600000000000001">
      <c r="A22" s="152"/>
      <c r="B22" s="152"/>
      <c r="C22" s="152"/>
      <c r="D22" s="311">
        <v>20</v>
      </c>
      <c r="E22" s="71" t="s">
        <v>58</v>
      </c>
      <c r="F22" s="45"/>
      <c r="G22" s="65">
        <v>42817</v>
      </c>
      <c r="H22" s="66">
        <v>2017</v>
      </c>
      <c r="I22" s="306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06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09">
        <f t="shared" si="2"/>
        <v>702</v>
      </c>
      <c r="W22" s="63"/>
      <c r="X22" s="215"/>
      <c r="Y22" s="215"/>
      <c r="Z22" s="215"/>
      <c r="AA22" s="215"/>
      <c r="AB22" s="216"/>
      <c r="AC22" s="152"/>
      <c r="AD22" s="152"/>
      <c r="AE22" s="152"/>
      <c r="AF22" s="152"/>
      <c r="AG22" s="152"/>
      <c r="AH22" s="152"/>
      <c r="AI22" s="152"/>
      <c r="AJ22" s="152"/>
      <c r="AK22" s="152"/>
    </row>
    <row r="23" spans="1:37" ht="18.600000000000001">
      <c r="A23" s="152"/>
      <c r="B23" s="152"/>
      <c r="C23" s="152"/>
      <c r="D23" s="43">
        <v>21</v>
      </c>
      <c r="E23" s="71" t="s">
        <v>60</v>
      </c>
      <c r="F23" s="45"/>
      <c r="G23" s="65">
        <v>42251</v>
      </c>
      <c r="H23" s="66">
        <v>2014</v>
      </c>
      <c r="I23" s="306">
        <f t="shared" si="0"/>
        <v>1337</v>
      </c>
      <c r="J23" s="67"/>
      <c r="K23" s="68">
        <v>135</v>
      </c>
      <c r="L23" s="68">
        <v>126</v>
      </c>
      <c r="M23" s="68">
        <v>126</v>
      </c>
      <c r="N23" s="68">
        <v>140</v>
      </c>
      <c r="O23" s="68">
        <v>127</v>
      </c>
      <c r="P23" s="306">
        <f t="shared" si="1"/>
        <v>654</v>
      </c>
      <c r="Q23" s="68">
        <v>143</v>
      </c>
      <c r="R23" s="68">
        <v>142</v>
      </c>
      <c r="S23" s="68">
        <v>127</v>
      </c>
      <c r="T23" s="68">
        <v>144</v>
      </c>
      <c r="U23" s="68">
        <v>127</v>
      </c>
      <c r="V23" s="309">
        <f t="shared" si="2"/>
        <v>683</v>
      </c>
      <c r="W23" s="63"/>
      <c r="X23" s="215"/>
      <c r="Y23" s="215"/>
      <c r="Z23" s="215"/>
      <c r="AA23" s="215"/>
      <c r="AB23" s="216"/>
      <c r="AC23" s="152"/>
      <c r="AD23" s="152"/>
      <c r="AE23" s="152"/>
      <c r="AF23" s="152"/>
      <c r="AG23" s="152"/>
      <c r="AH23" s="152"/>
      <c r="AI23" s="152"/>
      <c r="AJ23" s="152"/>
      <c r="AK23" s="152"/>
    </row>
    <row r="24" spans="1:37" ht="18.600000000000001">
      <c r="A24" s="152"/>
      <c r="B24" s="152"/>
      <c r="C24" s="152"/>
      <c r="D24" s="311">
        <v>22</v>
      </c>
      <c r="E24" s="71" t="s">
        <v>43</v>
      </c>
      <c r="F24" s="45"/>
      <c r="G24" s="65">
        <v>43523</v>
      </c>
      <c r="H24" s="66">
        <v>2019</v>
      </c>
      <c r="I24" s="306">
        <f t="shared" si="0"/>
        <v>1337</v>
      </c>
      <c r="J24" s="67"/>
      <c r="K24" s="68">
        <v>142</v>
      </c>
      <c r="L24" s="68">
        <v>128</v>
      </c>
      <c r="M24" s="68">
        <v>144</v>
      </c>
      <c r="N24" s="68">
        <v>129</v>
      </c>
      <c r="O24" s="68">
        <v>140</v>
      </c>
      <c r="P24" s="306">
        <f t="shared" si="1"/>
        <v>683</v>
      </c>
      <c r="Q24" s="68">
        <v>127</v>
      </c>
      <c r="R24" s="68">
        <v>140</v>
      </c>
      <c r="S24" s="68">
        <v>140</v>
      </c>
      <c r="T24" s="68">
        <v>124</v>
      </c>
      <c r="U24" s="68">
        <v>123</v>
      </c>
      <c r="V24" s="309">
        <f t="shared" si="2"/>
        <v>654</v>
      </c>
      <c r="W24" s="63"/>
      <c r="X24" s="215"/>
      <c r="Y24" s="215"/>
      <c r="Z24" s="215"/>
      <c r="AA24" s="215"/>
      <c r="AB24" s="216"/>
      <c r="AC24" s="152"/>
      <c r="AD24" s="152"/>
      <c r="AE24" s="152"/>
      <c r="AF24" s="152"/>
      <c r="AG24" s="152"/>
      <c r="AH24" s="152"/>
      <c r="AI24" s="152"/>
      <c r="AJ24" s="152"/>
      <c r="AK24" s="152"/>
    </row>
    <row r="25" spans="1:37" ht="18.600000000000001">
      <c r="A25" s="152"/>
      <c r="B25" s="152"/>
      <c r="C25" s="152"/>
      <c r="D25" s="43">
        <v>23</v>
      </c>
      <c r="E25" s="71" t="s">
        <v>68</v>
      </c>
      <c r="F25" s="45"/>
      <c r="G25" s="65">
        <v>44889</v>
      </c>
      <c r="H25" s="66">
        <v>2022</v>
      </c>
      <c r="I25" s="306">
        <f t="shared" si="0"/>
        <v>1334</v>
      </c>
      <c r="J25" s="67"/>
      <c r="K25" s="68">
        <v>140</v>
      </c>
      <c r="L25" s="68">
        <v>123</v>
      </c>
      <c r="M25" s="68">
        <v>127</v>
      </c>
      <c r="N25" s="68">
        <v>118</v>
      </c>
      <c r="O25" s="68">
        <v>142</v>
      </c>
      <c r="P25" s="306">
        <f t="shared" si="1"/>
        <v>650</v>
      </c>
      <c r="Q25" s="68">
        <v>128</v>
      </c>
      <c r="R25" s="68">
        <v>140</v>
      </c>
      <c r="S25" s="68">
        <v>147</v>
      </c>
      <c r="T25" s="68">
        <v>140</v>
      </c>
      <c r="U25" s="68">
        <v>129</v>
      </c>
      <c r="V25" s="309">
        <f t="shared" si="2"/>
        <v>684</v>
      </c>
      <c r="W25" s="63"/>
      <c r="X25" s="215"/>
      <c r="Y25" s="215"/>
      <c r="Z25" s="215"/>
      <c r="AA25" s="215"/>
      <c r="AB25" s="216"/>
      <c r="AC25" s="152"/>
      <c r="AD25" s="152"/>
      <c r="AE25" s="152"/>
      <c r="AF25" s="152"/>
      <c r="AG25" s="152"/>
      <c r="AH25" s="152"/>
      <c r="AI25" s="152"/>
      <c r="AJ25" s="152"/>
      <c r="AK25" s="152"/>
    </row>
    <row r="26" spans="1:37" ht="18.600000000000001">
      <c r="A26" s="152"/>
      <c r="B26" s="152"/>
      <c r="C26" s="152"/>
      <c r="D26" s="311">
        <v>24</v>
      </c>
      <c r="E26" s="71" t="s">
        <v>36</v>
      </c>
      <c r="F26" s="45"/>
      <c r="G26" s="65">
        <v>42118</v>
      </c>
      <c r="H26" s="66">
        <v>2007</v>
      </c>
      <c r="I26" s="306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06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09">
        <f t="shared" si="2"/>
        <v>674</v>
      </c>
      <c r="W26" s="62"/>
      <c r="X26" s="215"/>
      <c r="Y26" s="215"/>
      <c r="Z26" s="215"/>
      <c r="AA26" s="215"/>
      <c r="AB26" s="216"/>
      <c r="AC26" s="152"/>
      <c r="AD26" s="152"/>
      <c r="AE26" s="152"/>
      <c r="AF26" s="152"/>
      <c r="AG26" s="152"/>
      <c r="AH26" s="152"/>
      <c r="AI26" s="152"/>
      <c r="AJ26" s="152"/>
      <c r="AK26" s="152"/>
    </row>
    <row r="27" spans="1:37" ht="18.600000000000001">
      <c r="A27" s="152"/>
      <c r="B27" s="152"/>
      <c r="C27" s="152"/>
      <c r="D27" s="43">
        <v>25</v>
      </c>
      <c r="E27" s="72" t="s">
        <v>47</v>
      </c>
      <c r="F27" s="153"/>
      <c r="G27" s="65">
        <v>42079</v>
      </c>
      <c r="H27" s="66">
        <v>2005</v>
      </c>
      <c r="I27" s="306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06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09">
        <f t="shared" si="2"/>
        <v>670</v>
      </c>
      <c r="W27" s="63"/>
      <c r="X27" s="215"/>
      <c r="Y27" s="215"/>
      <c r="Z27" s="215"/>
      <c r="AA27" s="215"/>
      <c r="AB27" s="216"/>
      <c r="AC27" s="152"/>
      <c r="AD27" s="152"/>
      <c r="AE27" s="152"/>
      <c r="AF27" s="152"/>
      <c r="AG27" s="152"/>
      <c r="AH27" s="152"/>
      <c r="AI27" s="152"/>
      <c r="AJ27" s="152"/>
      <c r="AK27" s="152"/>
    </row>
    <row r="28" spans="1:37" ht="18.600000000000001">
      <c r="A28" s="152"/>
      <c r="B28" s="152"/>
      <c r="C28" s="152"/>
      <c r="D28" s="311">
        <v>26</v>
      </c>
      <c r="E28" s="71" t="s">
        <v>37</v>
      </c>
      <c r="F28" s="45"/>
      <c r="G28" s="65">
        <v>42307</v>
      </c>
      <c r="H28" s="66">
        <v>2008</v>
      </c>
      <c r="I28" s="306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06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09">
        <f t="shared" si="2"/>
        <v>636</v>
      </c>
      <c r="W28" s="63"/>
      <c r="X28" s="215"/>
      <c r="Y28" s="215"/>
      <c r="Z28" s="215"/>
      <c r="AA28" s="215"/>
      <c r="AB28" s="216"/>
      <c r="AC28" s="152"/>
      <c r="AD28" s="152"/>
      <c r="AE28" s="152"/>
      <c r="AF28" s="152"/>
      <c r="AG28" s="152"/>
      <c r="AH28" s="152"/>
      <c r="AI28" s="152"/>
      <c r="AJ28" s="152"/>
      <c r="AK28" s="152"/>
    </row>
    <row r="29" spans="1:37" ht="18.600000000000001">
      <c r="A29" s="152"/>
      <c r="B29" s="152"/>
      <c r="C29" s="152"/>
      <c r="D29" s="43">
        <v>27</v>
      </c>
      <c r="E29" s="71" t="s">
        <v>40</v>
      </c>
      <c r="F29" s="45"/>
      <c r="G29" s="65">
        <v>43216</v>
      </c>
      <c r="H29" s="66">
        <v>2018</v>
      </c>
      <c r="I29" s="306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06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09">
        <f t="shared" si="2"/>
        <v>574</v>
      </c>
      <c r="W29" s="61"/>
      <c r="X29" s="218"/>
      <c r="Y29" s="218"/>
      <c r="Z29" s="218"/>
      <c r="AA29" s="218"/>
      <c r="AB29" s="219"/>
      <c r="AC29" s="152"/>
      <c r="AD29" s="152"/>
      <c r="AE29" s="152"/>
      <c r="AF29" s="152"/>
      <c r="AG29" s="152"/>
      <c r="AH29" s="152"/>
      <c r="AI29" s="152"/>
      <c r="AJ29" s="152"/>
      <c r="AK29" s="152"/>
    </row>
    <row r="30" spans="1:37" ht="18.600000000000001">
      <c r="A30" s="152"/>
      <c r="B30" s="152"/>
      <c r="C30" s="152"/>
      <c r="D30" s="311">
        <v>28</v>
      </c>
      <c r="E30" s="71" t="s">
        <v>62</v>
      </c>
      <c r="F30" s="45"/>
      <c r="G30" s="65">
        <v>44847</v>
      </c>
      <c r="H30" s="66">
        <v>2022</v>
      </c>
      <c r="I30" s="306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06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09">
        <f t="shared" si="2"/>
        <v>621</v>
      </c>
      <c r="W30" s="61"/>
      <c r="X30" s="218"/>
      <c r="Y30" s="218"/>
      <c r="Z30" s="218"/>
      <c r="AA30" s="218"/>
      <c r="AB30" s="219"/>
      <c r="AC30" s="152"/>
      <c r="AD30" s="152"/>
      <c r="AE30" s="152"/>
      <c r="AF30" s="152"/>
      <c r="AG30" s="152"/>
      <c r="AH30" s="152"/>
      <c r="AI30" s="152"/>
      <c r="AJ30" s="152"/>
      <c r="AK30" s="152"/>
    </row>
    <row r="31" spans="1:37" ht="18.600000000000001">
      <c r="A31" s="152"/>
      <c r="B31" s="152"/>
      <c r="C31" s="152"/>
      <c r="D31" s="43">
        <v>29</v>
      </c>
      <c r="E31" s="71" t="s">
        <v>69</v>
      </c>
      <c r="F31" s="45"/>
      <c r="G31" s="65">
        <v>44805</v>
      </c>
      <c r="H31" s="66">
        <v>2022</v>
      </c>
      <c r="I31" s="306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06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09">
        <f t="shared" si="2"/>
        <v>570</v>
      </c>
      <c r="W31" s="61"/>
      <c r="X31" s="218"/>
      <c r="Y31" s="218"/>
      <c r="Z31" s="218"/>
      <c r="AA31" s="218"/>
      <c r="AB31" s="219"/>
      <c r="AC31" s="152"/>
      <c r="AD31" s="152"/>
      <c r="AE31" s="152"/>
      <c r="AF31" s="152"/>
      <c r="AG31" s="152"/>
      <c r="AH31" s="152"/>
      <c r="AI31" s="152"/>
      <c r="AJ31" s="152"/>
      <c r="AK31" s="152"/>
    </row>
    <row r="32" spans="1:37" ht="18.600000000000001">
      <c r="A32" s="152"/>
      <c r="B32" s="152"/>
      <c r="C32" s="152"/>
      <c r="D32" s="311">
        <v>30</v>
      </c>
      <c r="E32" s="71" t="s">
        <v>34</v>
      </c>
      <c r="F32" s="45"/>
      <c r="G32" s="65">
        <v>44889</v>
      </c>
      <c r="H32" s="66">
        <v>2022</v>
      </c>
      <c r="I32" s="306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06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09">
        <f t="shared" si="2"/>
        <v>549</v>
      </c>
      <c r="W32" s="7"/>
      <c r="X32" s="155"/>
      <c r="Y32" s="155"/>
      <c r="Z32" s="155"/>
      <c r="AA32" s="121"/>
      <c r="AB32" s="75"/>
      <c r="AC32" s="152"/>
      <c r="AD32" s="152"/>
      <c r="AE32" s="152"/>
      <c r="AF32" s="152"/>
      <c r="AG32" s="152"/>
      <c r="AH32" s="152"/>
      <c r="AI32" s="152"/>
      <c r="AJ32" s="152"/>
      <c r="AK32" s="152"/>
    </row>
    <row r="33" spans="1:37" ht="19.2" thickBot="1">
      <c r="A33" s="152"/>
      <c r="B33" s="152"/>
      <c r="C33" s="152"/>
      <c r="D33" s="43">
        <v>31</v>
      </c>
      <c r="E33" s="96" t="s">
        <v>71</v>
      </c>
      <c r="F33" s="46"/>
      <c r="G33" s="73">
        <v>44805</v>
      </c>
      <c r="H33" s="98">
        <v>2022</v>
      </c>
      <c r="I33" s="307">
        <f t="shared" si="0"/>
        <v>991</v>
      </c>
      <c r="J33" s="76"/>
      <c r="K33" s="97">
        <v>79</v>
      </c>
      <c r="L33" s="97">
        <v>81</v>
      </c>
      <c r="M33" s="97">
        <v>122</v>
      </c>
      <c r="N33" s="97">
        <v>95</v>
      </c>
      <c r="O33" s="97">
        <v>91</v>
      </c>
      <c r="P33" s="307">
        <f t="shared" si="1"/>
        <v>468</v>
      </c>
      <c r="Q33" s="97">
        <v>123</v>
      </c>
      <c r="R33" s="97">
        <v>83</v>
      </c>
      <c r="S33" s="97">
        <v>109</v>
      </c>
      <c r="T33" s="97">
        <v>107</v>
      </c>
      <c r="U33" s="97">
        <v>101</v>
      </c>
      <c r="V33" s="310">
        <f t="shared" si="2"/>
        <v>523</v>
      </c>
      <c r="W33" s="7"/>
      <c r="X33" s="155"/>
      <c r="Y33" s="155"/>
      <c r="Z33" s="155"/>
      <c r="AA33" s="121"/>
      <c r="AB33" s="75"/>
      <c r="AC33" s="152"/>
      <c r="AD33" s="152"/>
      <c r="AE33" s="152"/>
      <c r="AF33" s="152"/>
      <c r="AG33" s="152"/>
      <c r="AH33" s="152"/>
      <c r="AI33" s="152"/>
      <c r="AJ33" s="152"/>
      <c r="AK33" s="152"/>
    </row>
    <row r="34" spans="1:37" ht="18.600000000000001">
      <c r="A34" s="152"/>
      <c r="B34" s="152"/>
      <c r="C34" s="152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1"/>
      <c r="Y34" s="121"/>
      <c r="Z34" s="121"/>
      <c r="AA34" s="121"/>
      <c r="AB34" s="75"/>
      <c r="AC34" s="152"/>
      <c r="AD34" s="152"/>
      <c r="AE34" s="152"/>
      <c r="AF34" s="152"/>
      <c r="AG34" s="152"/>
      <c r="AH34" s="152"/>
      <c r="AI34" s="152"/>
      <c r="AJ34" s="152"/>
      <c r="AK34" s="152"/>
    </row>
    <row r="35" spans="1:37" ht="18.600000000000001">
      <c r="A35" s="152"/>
      <c r="B35" s="152"/>
      <c r="C35" s="152"/>
      <c r="D35" s="74"/>
      <c r="E35" s="45"/>
      <c r="F35" s="45"/>
      <c r="G35" s="45"/>
      <c r="H35" s="75"/>
      <c r="I35" s="75"/>
      <c r="J35" s="87"/>
      <c r="K35" s="121"/>
      <c r="L35" s="121"/>
      <c r="M35" s="121"/>
      <c r="N35" s="121"/>
      <c r="O35" s="121"/>
      <c r="P35" s="75"/>
      <c r="Q35" s="121"/>
      <c r="R35" s="121"/>
      <c r="S35" s="121"/>
      <c r="T35" s="121"/>
      <c r="U35" s="121"/>
      <c r="V35" s="75"/>
      <c r="W35" s="155"/>
      <c r="X35" s="155"/>
      <c r="Y35" s="155"/>
      <c r="Z35" s="155"/>
      <c r="AA35" s="121"/>
      <c r="AB35" s="75"/>
      <c r="AC35" s="152"/>
      <c r="AD35" s="152"/>
      <c r="AE35" s="152"/>
      <c r="AF35" s="152"/>
      <c r="AG35" s="152"/>
      <c r="AH35" s="152"/>
      <c r="AI35" s="152"/>
      <c r="AJ35" s="152"/>
      <c r="AK35" s="152"/>
    </row>
    <row r="36" spans="1:37" ht="18.600000000000001">
      <c r="A36" s="152"/>
      <c r="B36" s="152"/>
      <c r="C36" s="152"/>
      <c r="D36" s="74"/>
      <c r="E36" s="45"/>
      <c r="F36" s="45"/>
      <c r="G36" s="45"/>
      <c r="H36" s="75"/>
      <c r="I36" s="75"/>
      <c r="J36" s="87"/>
      <c r="K36" s="121"/>
      <c r="L36" s="121"/>
      <c r="M36" s="121"/>
      <c r="N36" s="121"/>
      <c r="O36" s="121"/>
      <c r="P36" s="75"/>
      <c r="Q36" s="121"/>
      <c r="R36" s="121"/>
      <c r="S36" s="121"/>
      <c r="T36" s="121"/>
      <c r="U36" s="121"/>
      <c r="V36" s="75"/>
      <c r="W36" s="121"/>
      <c r="X36" s="121"/>
      <c r="Y36" s="121"/>
      <c r="Z36" s="121"/>
      <c r="AA36" s="121"/>
      <c r="AB36" s="75"/>
      <c r="AC36" s="152"/>
      <c r="AD36" s="152"/>
      <c r="AE36" s="152"/>
      <c r="AF36" s="152"/>
      <c r="AG36" s="152"/>
      <c r="AH36" s="152"/>
      <c r="AI36" s="152"/>
      <c r="AJ36" s="152"/>
      <c r="AK36" s="152"/>
    </row>
    <row r="37" spans="1:37" ht="18.600000000000001">
      <c r="A37" s="152"/>
      <c r="B37" s="152"/>
      <c r="C37" s="152"/>
      <c r="D37" s="74"/>
      <c r="E37" s="45"/>
      <c r="F37" s="45"/>
      <c r="G37" s="45"/>
      <c r="H37" s="75"/>
      <c r="I37" s="75"/>
      <c r="J37" s="87"/>
      <c r="K37" s="121"/>
      <c r="L37" s="121"/>
      <c r="M37" s="121"/>
      <c r="N37" s="121"/>
      <c r="O37" s="121"/>
      <c r="P37" s="75"/>
      <c r="Q37" s="121"/>
      <c r="R37" s="121"/>
      <c r="S37" s="121"/>
      <c r="T37" s="121"/>
      <c r="U37" s="121"/>
      <c r="V37" s="75"/>
      <c r="W37" s="121"/>
      <c r="X37" s="121"/>
      <c r="Y37" s="121"/>
      <c r="Z37" s="121"/>
      <c r="AA37" s="121"/>
      <c r="AB37" s="75"/>
      <c r="AC37" s="152"/>
      <c r="AD37" s="152"/>
      <c r="AE37" s="152"/>
      <c r="AF37" s="152"/>
      <c r="AG37" s="152"/>
      <c r="AH37" s="152"/>
      <c r="AI37" s="152"/>
      <c r="AJ37" s="152"/>
      <c r="AK37" s="152"/>
    </row>
    <row r="38" spans="1:37" ht="18.600000000000001">
      <c r="A38" s="152"/>
      <c r="B38" s="152"/>
      <c r="C38" s="152"/>
      <c r="D38" s="74"/>
      <c r="E38" s="45"/>
      <c r="F38" s="45"/>
      <c r="G38" s="45"/>
      <c r="H38" s="75"/>
      <c r="I38" s="75"/>
      <c r="J38" s="87"/>
      <c r="K38" s="121"/>
      <c r="L38" s="121"/>
      <c r="M38" s="121"/>
      <c r="N38" s="121"/>
      <c r="O38" s="121"/>
      <c r="P38" s="75"/>
      <c r="Q38" s="121"/>
      <c r="R38" s="121"/>
      <c r="S38" s="121"/>
      <c r="T38" s="121"/>
      <c r="U38" s="121"/>
      <c r="V38" s="75"/>
      <c r="W38" s="155"/>
      <c r="X38" s="121"/>
      <c r="Y38" s="121"/>
      <c r="Z38" s="121"/>
      <c r="AA38" s="121"/>
      <c r="AB38" s="75"/>
      <c r="AC38" s="152"/>
      <c r="AD38" s="152"/>
      <c r="AE38" s="152"/>
      <c r="AF38" s="152"/>
      <c r="AG38" s="152"/>
      <c r="AH38" s="152"/>
      <c r="AI38" s="152"/>
      <c r="AJ38" s="152"/>
      <c r="AK38" s="152"/>
    </row>
    <row r="39" spans="1:37" ht="18.600000000000001">
      <c r="A39" s="152"/>
      <c r="B39" s="152"/>
      <c r="C39" s="152"/>
      <c r="D39" s="74"/>
      <c r="E39" s="45"/>
      <c r="F39" s="45"/>
      <c r="G39" s="45"/>
      <c r="H39" s="75"/>
      <c r="I39" s="75"/>
      <c r="J39" s="87"/>
      <c r="K39" s="121"/>
      <c r="L39" s="121"/>
      <c r="M39" s="121"/>
      <c r="N39" s="121"/>
      <c r="O39" s="121"/>
      <c r="P39" s="75"/>
      <c r="Q39" s="121"/>
      <c r="R39" s="121"/>
      <c r="S39" s="121"/>
      <c r="T39" s="121"/>
      <c r="U39" s="121"/>
      <c r="V39" s="75"/>
      <c r="W39" s="155"/>
      <c r="X39" s="121"/>
      <c r="Y39" s="121"/>
      <c r="Z39" s="121"/>
      <c r="AA39" s="121"/>
      <c r="AB39" s="75"/>
      <c r="AC39" s="152"/>
      <c r="AD39" s="152"/>
      <c r="AE39" s="152"/>
      <c r="AF39" s="152"/>
      <c r="AG39" s="152"/>
      <c r="AH39" s="152"/>
      <c r="AI39" s="152"/>
      <c r="AJ39" s="152"/>
      <c r="AK39" s="152"/>
    </row>
    <row r="40" spans="1:37" ht="18.600000000000001">
      <c r="A40" s="152"/>
      <c r="B40" s="152"/>
      <c r="C40" s="152"/>
      <c r="D40" s="74"/>
      <c r="E40" s="45"/>
      <c r="F40" s="45"/>
      <c r="G40" s="45"/>
      <c r="H40" s="75"/>
      <c r="I40" s="75"/>
      <c r="J40" s="87"/>
      <c r="K40" s="121"/>
      <c r="L40" s="121"/>
      <c r="M40" s="121"/>
      <c r="N40" s="121"/>
      <c r="O40" s="121"/>
      <c r="P40" s="75"/>
      <c r="Q40" s="121"/>
      <c r="R40" s="121"/>
      <c r="S40" s="121"/>
      <c r="T40" s="121"/>
      <c r="U40" s="121"/>
      <c r="V40" s="75"/>
      <c r="W40" s="155"/>
      <c r="X40" s="121"/>
      <c r="Y40" s="121"/>
      <c r="Z40" s="121"/>
      <c r="AA40" s="121"/>
      <c r="AB40" s="75"/>
      <c r="AC40" s="152"/>
      <c r="AD40" s="152"/>
      <c r="AE40" s="152"/>
      <c r="AF40" s="152"/>
      <c r="AG40" s="152"/>
      <c r="AH40" s="152"/>
      <c r="AI40" s="152"/>
      <c r="AJ40" s="152"/>
      <c r="AK40" s="152"/>
    </row>
    <row r="41" spans="1:37" ht="18.600000000000001">
      <c r="A41" s="152"/>
      <c r="B41" s="152"/>
      <c r="C41" s="152"/>
      <c r="D41" s="74"/>
      <c r="E41" s="45"/>
      <c r="F41" s="45"/>
      <c r="G41" s="45"/>
      <c r="H41" s="75"/>
      <c r="I41" s="75"/>
      <c r="J41" s="87"/>
      <c r="K41" s="121"/>
      <c r="L41" s="121"/>
      <c r="M41" s="121"/>
      <c r="N41" s="121"/>
      <c r="O41" s="121"/>
      <c r="P41" s="75"/>
      <c r="Q41" s="121"/>
      <c r="R41" s="121"/>
      <c r="S41" s="121"/>
      <c r="T41" s="121"/>
      <c r="U41" s="121"/>
      <c r="V41" s="75"/>
      <c r="W41" s="155"/>
      <c r="X41" s="121"/>
      <c r="Y41" s="121"/>
      <c r="Z41" s="121"/>
      <c r="AA41" s="121"/>
      <c r="AB41" s="75"/>
      <c r="AC41" s="152"/>
      <c r="AD41" s="152"/>
      <c r="AE41" s="152"/>
      <c r="AF41" s="152"/>
      <c r="AG41" s="152"/>
      <c r="AH41" s="152"/>
      <c r="AI41" s="152"/>
      <c r="AJ41" s="152"/>
      <c r="AK41" s="152"/>
    </row>
    <row r="42" spans="1:37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</row>
    <row r="43" spans="1:37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</row>
    <row r="44" spans="1:37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</row>
    <row r="45" spans="1:37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</row>
    <row r="46" spans="1:37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</row>
    <row r="47" spans="1:37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</row>
    <row r="48" spans="1:37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</row>
    <row r="49" spans="1:37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</row>
    <row r="50" spans="1:3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</row>
    <row r="51" spans="1:3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</row>
    <row r="52" spans="1:3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</row>
    <row r="53" spans="1:3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</row>
    <row r="54" spans="1:3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</row>
    <row r="55" spans="1:3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</row>
    <row r="56" spans="1:3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</row>
    <row r="57" spans="1:3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</row>
    <row r="58" spans="1:3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</row>
    <row r="59" spans="1:3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</row>
    <row r="60" spans="1:3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</row>
    <row r="61" spans="1:3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</row>
    <row r="62" spans="1:3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</row>
    <row r="63" spans="1:3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</row>
    <row r="64" spans="1:3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</row>
    <row r="65" spans="1:3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</row>
    <row r="66" spans="1:3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</row>
    <row r="67" spans="1:3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</row>
    <row r="68" spans="1:3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</row>
    <row r="69" spans="1:3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</row>
    <row r="70" spans="1:3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</row>
    <row r="71" spans="1:37"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</row>
    <row r="72" spans="1:37"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2023-01-06T09:33:07Z</dcterms:modified>
</cp:coreProperties>
</file>