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E15DF667-DF09-484A-8AAF-90B403666E3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10" l="1"/>
  <c r="E36" i="10" s="1"/>
  <c r="D29" i="10"/>
  <c r="D28" i="10"/>
  <c r="E28" i="10" s="1"/>
  <c r="D25" i="10"/>
  <c r="D17" i="10"/>
  <c r="D22" i="10"/>
  <c r="D15" i="10"/>
  <c r="E15" i="10" s="1"/>
  <c r="D12" i="10"/>
  <c r="E12" i="10" s="1"/>
  <c r="D11" i="10"/>
  <c r="E11" i="10" s="1"/>
  <c r="D10" i="10"/>
  <c r="E10" i="10" s="1"/>
  <c r="R19" i="6"/>
  <c r="L19" i="6"/>
  <c r="U42" i="3"/>
  <c r="U39" i="3"/>
  <c r="U38" i="3"/>
  <c r="U37" i="3"/>
  <c r="U36" i="3"/>
  <c r="U35" i="3"/>
  <c r="U34" i="3"/>
  <c r="U31" i="3"/>
  <c r="U32" i="3"/>
  <c r="U30" i="3"/>
  <c r="U27" i="3"/>
  <c r="U25" i="3"/>
  <c r="U24" i="3"/>
  <c r="U22" i="3"/>
  <c r="U21" i="3"/>
  <c r="U20" i="3"/>
  <c r="U19" i="3"/>
  <c r="U17" i="3"/>
  <c r="U18" i="3"/>
  <c r="U13" i="3"/>
  <c r="U12" i="3"/>
  <c r="U11" i="3"/>
  <c r="U10" i="3"/>
  <c r="U8" i="3"/>
  <c r="U9" i="3"/>
  <c r="U7" i="3"/>
  <c r="U6" i="3"/>
  <c r="U5" i="3"/>
  <c r="U4" i="3"/>
  <c r="U3" i="3"/>
  <c r="D33" i="10"/>
  <c r="E33" i="10" s="1"/>
  <c r="D24" i="10"/>
  <c r="E24" i="10" s="1"/>
  <c r="D26" i="10"/>
  <c r="E26" i="10" s="1"/>
  <c r="E25" i="10"/>
  <c r="E22" i="10"/>
  <c r="D7" i="10"/>
  <c r="E7" i="10" s="1"/>
  <c r="D4" i="10"/>
  <c r="E4" i="10" s="1"/>
  <c r="U33" i="3"/>
  <c r="U26" i="3"/>
  <c r="U23" i="3"/>
  <c r="U16" i="3"/>
  <c r="T42" i="3"/>
  <c r="AC31" i="2"/>
  <c r="W31" i="2"/>
  <c r="Q31" i="2"/>
  <c r="K31" i="2"/>
  <c r="R30" i="6"/>
  <c r="L30" i="6"/>
  <c r="D6" i="10"/>
  <c r="E6" i="10" s="1"/>
  <c r="D5" i="10"/>
  <c r="E5" i="10" s="1"/>
  <c r="D3" i="10"/>
  <c r="E3" i="10" s="1"/>
  <c r="D32" i="10"/>
  <c r="E32" i="10" s="1"/>
  <c r="D30" i="10"/>
  <c r="E30" i="10" s="1"/>
  <c r="E17" i="10"/>
  <c r="D18" i="10"/>
  <c r="E18" i="10" s="1"/>
  <c r="D31" i="10"/>
  <c r="E31" i="10" s="1"/>
  <c r="D23" i="10"/>
  <c r="E23" i="10" s="1"/>
  <c r="D21" i="10"/>
  <c r="E21" i="10" s="1"/>
  <c r="D16" i="10"/>
  <c r="E16" i="10" s="1"/>
  <c r="D8" i="10"/>
  <c r="E8" i="10" s="1"/>
  <c r="D35" i="10"/>
  <c r="E35" i="10" s="1"/>
  <c r="D27" i="10"/>
  <c r="E27" i="10" s="1"/>
  <c r="D9" i="10"/>
  <c r="E9" i="10" s="1"/>
  <c r="D13" i="10"/>
  <c r="E13" i="10" s="1"/>
  <c r="D14" i="10"/>
  <c r="E14" i="10" s="1"/>
  <c r="D19" i="10"/>
  <c r="E19" i="10" s="1"/>
  <c r="D20" i="10"/>
  <c r="E20" i="10" s="1"/>
  <c r="E29" i="10"/>
  <c r="D37" i="10"/>
  <c r="D34" i="10"/>
  <c r="E34" i="10" s="1"/>
  <c r="E37" i="10"/>
  <c r="R12" i="6"/>
  <c r="R24" i="6"/>
  <c r="L12" i="6"/>
  <c r="L24" i="6"/>
  <c r="G4" i="5"/>
  <c r="F4" i="5"/>
  <c r="D4" i="5"/>
  <c r="E4" i="5"/>
  <c r="U43" i="3"/>
  <c r="T26" i="3"/>
  <c r="T21" i="3"/>
  <c r="T43" i="3"/>
  <c r="T12" i="3"/>
  <c r="AC17" i="2"/>
  <c r="AC19" i="2"/>
  <c r="W17" i="2"/>
  <c r="W19" i="2"/>
  <c r="Q17" i="2"/>
  <c r="Q19" i="2"/>
  <c r="K17" i="2"/>
  <c r="K19" i="2"/>
  <c r="T37" i="3"/>
  <c r="AC24" i="2"/>
  <c r="W24" i="2"/>
  <c r="Q24" i="2"/>
  <c r="K24" i="2"/>
  <c r="T34" i="3"/>
  <c r="AC20" i="2"/>
  <c r="AC26" i="2"/>
  <c r="AC4" i="2"/>
  <c r="AC29" i="2"/>
  <c r="AC27" i="2"/>
  <c r="AC3" i="2"/>
  <c r="AC16" i="2"/>
  <c r="AC13" i="2"/>
  <c r="T8" i="3"/>
  <c r="T33" i="3"/>
  <c r="T31" i="3"/>
  <c r="T30" i="3"/>
  <c r="T38" i="3"/>
  <c r="T32" i="3"/>
  <c r="T36" i="3"/>
  <c r="T39" i="3"/>
  <c r="T35" i="3"/>
  <c r="T27" i="3"/>
  <c r="T18" i="3"/>
  <c r="T16" i="3"/>
  <c r="T19" i="3"/>
  <c r="T20" i="3"/>
  <c r="T17" i="3"/>
  <c r="T22" i="3"/>
  <c r="T23" i="3"/>
  <c r="T24" i="3"/>
  <c r="T3" i="3"/>
  <c r="T4" i="3"/>
  <c r="T7" i="3"/>
  <c r="T6" i="3"/>
  <c r="T9" i="3"/>
  <c r="T13" i="3"/>
  <c r="T11" i="3"/>
  <c r="T10" i="3"/>
  <c r="AC9" i="2"/>
  <c r="W9" i="2"/>
  <c r="Q9" i="2"/>
  <c r="K9" i="2"/>
  <c r="R6" i="6"/>
  <c r="L6" i="6"/>
  <c r="T5" i="3"/>
  <c r="T25" i="3"/>
  <c r="AC18" i="2"/>
  <c r="W18" i="2"/>
  <c r="Q18" i="2"/>
  <c r="K18" i="2"/>
  <c r="R5" i="6"/>
  <c r="R2" i="6"/>
  <c r="R9" i="6"/>
  <c r="R10" i="6"/>
  <c r="R4" i="6"/>
  <c r="R13" i="6"/>
  <c r="R8" i="6"/>
  <c r="R14" i="6"/>
  <c r="R16" i="6"/>
  <c r="R17" i="6"/>
  <c r="R22" i="6"/>
  <c r="R11" i="6"/>
  <c r="R18" i="6"/>
  <c r="R20" i="6"/>
  <c r="R25" i="6"/>
  <c r="R15" i="6"/>
  <c r="R26" i="6"/>
  <c r="R7" i="6"/>
  <c r="R28" i="6"/>
  <c r="R23" i="6"/>
  <c r="R29" i="6"/>
  <c r="R31" i="6"/>
  <c r="R33" i="6"/>
  <c r="R21" i="6"/>
  <c r="R36" i="6"/>
  <c r="R27" i="6"/>
  <c r="R35" i="6"/>
  <c r="R32" i="6"/>
  <c r="R34" i="6"/>
  <c r="L5" i="6"/>
  <c r="L2" i="6"/>
  <c r="L9" i="6"/>
  <c r="L10" i="6"/>
  <c r="L4" i="6"/>
  <c r="L13" i="6"/>
  <c r="L8" i="6"/>
  <c r="L14" i="6"/>
  <c r="L16" i="6"/>
  <c r="L17" i="6"/>
  <c r="L22" i="6"/>
  <c r="L11" i="6"/>
  <c r="L18" i="6"/>
  <c r="L20" i="6"/>
  <c r="L25" i="6"/>
  <c r="L15" i="6"/>
  <c r="L26" i="6"/>
  <c r="L7" i="6"/>
  <c r="L28" i="6"/>
  <c r="L23" i="6"/>
  <c r="L29" i="6"/>
  <c r="L31" i="6"/>
  <c r="L33" i="6"/>
  <c r="L21" i="6"/>
  <c r="L36" i="6"/>
  <c r="L27" i="6"/>
  <c r="L35" i="6"/>
  <c r="L32" i="6"/>
  <c r="L34" i="6"/>
  <c r="R3" i="6"/>
  <c r="L3" i="6"/>
  <c r="K23" i="2"/>
  <c r="K10" i="2"/>
  <c r="K29" i="2"/>
  <c r="K8" i="2"/>
  <c r="Q23" i="2"/>
  <c r="Q10" i="2"/>
  <c r="Q29" i="2"/>
  <c r="Q8" i="2"/>
  <c r="W23" i="2"/>
  <c r="W10" i="2"/>
  <c r="W29" i="2"/>
  <c r="W8" i="2"/>
  <c r="AC23" i="2"/>
  <c r="AC10" i="2"/>
  <c r="AC8" i="2"/>
  <c r="AC35" i="2"/>
  <c r="AC15" i="2"/>
  <c r="AC6" i="2"/>
  <c r="AC22" i="2"/>
  <c r="AC12" i="2"/>
  <c r="AC11" i="2"/>
  <c r="AC21" i="2"/>
  <c r="AC14" i="2"/>
  <c r="AC36" i="2"/>
  <c r="AC7" i="2"/>
  <c r="AC33" i="2"/>
  <c r="AC28" i="2"/>
  <c r="AC37" i="2"/>
  <c r="AC34" i="2"/>
  <c r="AC32" i="2"/>
  <c r="AC30" i="2"/>
  <c r="AC5" i="2"/>
  <c r="W35" i="2"/>
  <c r="W15" i="2"/>
  <c r="W20" i="2"/>
  <c r="W6" i="2"/>
  <c r="W22" i="2"/>
  <c r="W27" i="2"/>
  <c r="W3" i="2"/>
  <c r="W12" i="2"/>
  <c r="W11" i="2"/>
  <c r="W21" i="2"/>
  <c r="W26" i="2"/>
  <c r="W14" i="2"/>
  <c r="W36" i="2"/>
  <c r="W4" i="2"/>
  <c r="W13" i="2"/>
  <c r="W7" i="2"/>
  <c r="W33" i="2"/>
  <c r="W28" i="2"/>
  <c r="W37" i="2"/>
  <c r="W16" i="2"/>
  <c r="W34" i="2"/>
  <c r="W32" i="2"/>
  <c r="W30" i="2"/>
  <c r="W5" i="2"/>
  <c r="Q35" i="2"/>
  <c r="Q15" i="2"/>
  <c r="Q20" i="2"/>
  <c r="Q6" i="2"/>
  <c r="Q22" i="2"/>
  <c r="Q27" i="2"/>
  <c r="Q3" i="2"/>
  <c r="Q12" i="2"/>
  <c r="Q11" i="2"/>
  <c r="Q21" i="2"/>
  <c r="Q26" i="2"/>
  <c r="Q14" i="2"/>
  <c r="Q36" i="2"/>
  <c r="Q4" i="2"/>
  <c r="Q13" i="2"/>
  <c r="Q7" i="2"/>
  <c r="Q33" i="2"/>
  <c r="Q28" i="2"/>
  <c r="Q37" i="2"/>
  <c r="Q16" i="2"/>
  <c r="Q34" i="2"/>
  <c r="Q32" i="2"/>
  <c r="Q30" i="2"/>
  <c r="Q5" i="2"/>
  <c r="K35" i="2"/>
  <c r="K15" i="2"/>
  <c r="K20" i="2"/>
  <c r="K6" i="2"/>
  <c r="K22" i="2"/>
  <c r="K27" i="2"/>
  <c r="K3" i="2"/>
  <c r="K12" i="2"/>
  <c r="K11" i="2"/>
  <c r="K21" i="2"/>
  <c r="K26" i="2"/>
  <c r="K14" i="2"/>
  <c r="K36" i="2"/>
  <c r="K4" i="2"/>
  <c r="K13" i="2"/>
  <c r="K7" i="2"/>
  <c r="K33" i="2"/>
  <c r="K28" i="2"/>
  <c r="K37" i="2"/>
  <c r="K16" i="2"/>
  <c r="K34" i="2"/>
  <c r="K32" i="2"/>
  <c r="K30" i="2"/>
  <c r="K5" i="2"/>
  <c r="AC25" i="2"/>
  <c r="W25" i="2"/>
  <c r="Q25" i="2"/>
  <c r="K25" i="2"/>
  <c r="F30" i="6" l="1"/>
  <c r="F19" i="6"/>
  <c r="D31" i="2"/>
  <c r="E31" i="2" s="1"/>
  <c r="F24" i="6"/>
  <c r="F12" i="6"/>
  <c r="D19" i="2"/>
  <c r="E19" i="2" s="1"/>
  <c r="D17" i="2"/>
  <c r="E17" i="2" s="1"/>
  <c r="D24" i="2"/>
  <c r="E24" i="2" s="1"/>
  <c r="F5" i="6"/>
  <c r="F26" i="6"/>
  <c r="F17" i="6"/>
  <c r="F22" i="6"/>
  <c r="D9" i="2"/>
  <c r="E9" i="2" s="1"/>
  <c r="F36" i="6"/>
  <c r="F6" i="6"/>
  <c r="F33" i="6"/>
  <c r="F28" i="6"/>
  <c r="F25" i="6"/>
  <c r="F8" i="6"/>
  <c r="F9" i="6"/>
  <c r="F29" i="6"/>
  <c r="F18" i="6"/>
  <c r="F16" i="6"/>
  <c r="F4" i="6"/>
  <c r="F31" i="6"/>
  <c r="F13" i="6"/>
  <c r="F2" i="6"/>
  <c r="F32" i="6"/>
  <c r="D18" i="2"/>
  <c r="E18" i="2" s="1"/>
  <c r="D12" i="2"/>
  <c r="E12" i="2" s="1"/>
  <c r="F20" i="6"/>
  <c r="F7" i="6"/>
  <c r="F34" i="6"/>
  <c r="F27" i="6"/>
  <c r="D22" i="2"/>
  <c r="E22" i="2" s="1"/>
  <c r="D5" i="2"/>
  <c r="E5" i="2" s="1"/>
  <c r="D16" i="2"/>
  <c r="E16" i="2" s="1"/>
  <c r="D3" i="2"/>
  <c r="E3" i="2" s="1"/>
  <c r="D7" i="2"/>
  <c r="E7" i="2" s="1"/>
  <c r="F35" i="6"/>
  <c r="F21" i="6"/>
  <c r="F23" i="6"/>
  <c r="F15" i="6"/>
  <c r="F11" i="6"/>
  <c r="F14" i="6"/>
  <c r="F10" i="6"/>
  <c r="F3" i="6"/>
  <c r="D35" i="2"/>
  <c r="E35" i="2" s="1"/>
  <c r="D14" i="2"/>
  <c r="E14" i="2" s="1"/>
  <c r="D36" i="2"/>
  <c r="E36" i="2" s="1"/>
  <c r="D11" i="2"/>
  <c r="E11" i="2" s="1"/>
  <c r="D27" i="2"/>
  <c r="E27" i="2" s="1"/>
  <c r="D15" i="2"/>
  <c r="E15" i="2" s="1"/>
  <c r="D20" i="2"/>
  <c r="E20" i="2" s="1"/>
  <c r="D34" i="2"/>
  <c r="E34" i="2" s="1"/>
  <c r="D33" i="2"/>
  <c r="E33" i="2" s="1"/>
  <c r="D8" i="2"/>
  <c r="E8" i="2" s="1"/>
  <c r="D23" i="2"/>
  <c r="E23" i="2" s="1"/>
  <c r="D29" i="2"/>
  <c r="E29" i="2" s="1"/>
  <c r="D32" i="2"/>
  <c r="E32" i="2" s="1"/>
  <c r="D28" i="2"/>
  <c r="E28" i="2" s="1"/>
  <c r="D10" i="2"/>
  <c r="E10" i="2" s="1"/>
  <c r="D4" i="2"/>
  <c r="E4" i="2" s="1"/>
  <c r="D21" i="2"/>
  <c r="E21" i="2" s="1"/>
  <c r="D30" i="2"/>
  <c r="E30" i="2" s="1"/>
  <c r="D37" i="2"/>
  <c r="E37" i="2" s="1"/>
  <c r="D13" i="2"/>
  <c r="E13" i="2" s="1"/>
  <c r="D26" i="2"/>
  <c r="E26" i="2" s="1"/>
  <c r="D6" i="2"/>
  <c r="E6" i="2" s="1"/>
  <c r="D25" i="2"/>
  <c r="E25" i="2" s="1"/>
</calcChain>
</file>

<file path=xl/sharedStrings.xml><?xml version="1.0" encoding="utf-8"?>
<sst xmlns="http://schemas.openxmlformats.org/spreadsheetml/2006/main" count="484" uniqueCount="104">
  <si>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</si>
  <si>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</si>
  <si>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</si>
  <si>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</si>
  <si>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</si>
  <si>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</si>
  <si>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</si>
  <si>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</si>
  <si>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</si>
  <si>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</si>
  <si>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</si>
  <si>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</si>
  <si>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</si>
  <si>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</si>
  <si>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</si>
  <si>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</si>
  <si>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</si>
  <si>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</si>
  <si>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</si>
  <si>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</si>
  <si>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</si>
  <si>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</si>
  <si>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</si>
  <si>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</si>
  <si>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</si>
  <si>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</si>
  <si>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</si>
  <si>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</si>
  <si>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</si>
  <si>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</si>
  <si>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</si>
  <si>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</si>
  <si>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</si>
  <si>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</si>
  <si>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</si>
  <si>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</si>
  <si>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</si>
  <si>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</si>
  <si>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</si>
  <si>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</si>
  <si>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</si>
  <si>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</si>
  <si>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</si>
  <si>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</si>
  <si>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</si>
  <si>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</si>
  <si>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</si>
  <si>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</si>
  <si>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</si>
  <si>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</si>
  <si>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</si>
  <si>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</si>
  <si>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</si>
  <si>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</si>
  <si>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</si>
  <si>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</si>
  <si>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</si>
  <si>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</si>
  <si>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</si>
  <si>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</si>
  <si>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</si>
  <si>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</si>
  <si>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</si>
  <si>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</si>
  <si>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</si>
  <si>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</si>
  <si>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</si>
  <si>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</si>
  <si>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</si>
  <si>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</si>
  <si>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</si>
  <si>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</si>
  <si>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</si>
  <si>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</si>
  <si>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</si>
  <si>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</si>
  <si>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</si>
  <si>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</si>
  <si>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</si>
  <si>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</si>
  <si>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</si>
  <si>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</si>
  <si>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</si>
  <si>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</si>
  <si>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</si>
  <si>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</si>
  <si>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</si>
  <si>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</si>
  <si>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</si>
  <si>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</si>
  <si>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</si>
  <si>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</si>
  <si>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</si>
  <si>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</si>
  <si>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</si>
  <si>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</si>
  <si>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</si>
  <si>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</si>
  <si>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</si>
  <si>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</si>
  <si>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</si>
  <si>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</si>
  <si>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Madjan Yari</t>
  </si>
  <si>
    <t xml:space="preserve"> Daguitslag 1 FEBRUARI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</si>
</sst>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1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64" fontId="61" fillId="2" borderId="2" xfId="2" applyFont="1" applyFill="1" applyBorder="1" applyAlignment="1">
      <alignment vertical="center"/>
    </xf>
    <xf numFmtId="164" fontId="101" fillId="2" borderId="2" xfId="2" applyFont="1" applyFill="1" applyBorder="1" applyAlignment="1">
      <alignment horizontal="center" vertical="center"/>
    </xf>
    <xf numFmtId="165" fontId="102" fillId="2" borderId="2" xfId="2" applyNumberFormat="1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84" fillId="0" borderId="0" xfId="0" applyFont="1" applyAlignment="1">
      <alignment horizont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H8" sqref="H8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5" t="s">
        <v>84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</row>
    <row r="2" spans="1:46" ht="17.399999999999999">
      <c r="B2" s="344" t="s">
        <v>85</v>
      </c>
      <c r="C2" s="346" t="s">
        <v>86</v>
      </c>
      <c r="D2" s="346" t="s">
        <v>87</v>
      </c>
      <c r="E2" s="344" t="s">
        <v>88</v>
      </c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</row>
    <row r="3" spans="1:46" ht="17.399999999999999">
      <c r="A3" s="346">
        <v>1</v>
      </c>
      <c r="B3" s="344" t="s">
        <v>23</v>
      </c>
      <c r="C3" s="348">
        <v>141.4</v>
      </c>
      <c r="D3" s="348">
        <f>SUM('Club Kampioen'!F4)</f>
        <v>145.16999999999999</v>
      </c>
      <c r="E3" s="348">
        <f>SUM(D3-C3)</f>
        <v>3.7699999999999818</v>
      </c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</row>
    <row r="4" spans="1:46" ht="17.399999999999999">
      <c r="A4" s="346">
        <v>2</v>
      </c>
      <c r="B4" s="344" t="s">
        <v>26</v>
      </c>
      <c r="C4" s="347">
        <v>136.66</v>
      </c>
      <c r="D4" s="348">
        <f>SUM('Club Kampioen'!C14)</f>
        <v>141.19999999999999</v>
      </c>
      <c r="E4" s="348">
        <f>SUM(D4-C4)</f>
        <v>4.539999999999992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</row>
    <row r="5" spans="1:46" ht="17.399999999999999">
      <c r="A5" s="346">
        <v>3</v>
      </c>
      <c r="B5" s="344" t="s">
        <v>49</v>
      </c>
      <c r="C5" s="348">
        <v>137.5</v>
      </c>
      <c r="D5" s="348">
        <f>SUM('Club Kampioen'!F6)</f>
        <v>142.42352941176472</v>
      </c>
      <c r="E5" s="348">
        <f>SUM(D5-C5)</f>
        <v>4.9235294117647186</v>
      </c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</row>
    <row r="6" spans="1:46" ht="17.399999999999999">
      <c r="A6" s="346">
        <v>4</v>
      </c>
      <c r="B6" s="344" t="s">
        <v>50</v>
      </c>
      <c r="C6" s="347">
        <v>139.08000000000001</v>
      </c>
      <c r="D6" s="348">
        <f>SUM('Club Kampioen'!F5)</f>
        <v>145.11333333333334</v>
      </c>
      <c r="E6" s="348">
        <f>SUM(D6-C6)</f>
        <v>6.0333333333333314</v>
      </c>
      <c r="F6" s="344"/>
      <c r="G6" s="349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</row>
    <row r="7" spans="1:46" ht="17.399999999999999">
      <c r="A7" s="346">
        <v>5</v>
      </c>
      <c r="B7" s="344" t="s">
        <v>54</v>
      </c>
      <c r="C7" s="347">
        <v>136.28</v>
      </c>
      <c r="D7" s="348">
        <f>SUM('Club Kampioen'!F7)</f>
        <v>142.37142857142857</v>
      </c>
      <c r="E7" s="348">
        <f>SUM(D7-C7)</f>
        <v>6.0914285714285654</v>
      </c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</row>
    <row r="8" spans="1:46" ht="17.399999999999999">
      <c r="A8" s="346">
        <v>6</v>
      </c>
      <c r="B8" s="344" t="s">
        <v>25</v>
      </c>
      <c r="C8" s="347">
        <v>132.68</v>
      </c>
      <c r="D8" s="348">
        <f>SUM('Club Kampioen'!C4)</f>
        <v>139.20526315789473</v>
      </c>
      <c r="E8" s="348">
        <f>SUM(D8-C8)</f>
        <v>6.5252631578947273</v>
      </c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</row>
    <row r="9" spans="1:46" ht="17.399999999999999">
      <c r="A9" s="346">
        <v>7</v>
      </c>
      <c r="B9" s="344" t="s">
        <v>27</v>
      </c>
      <c r="C9" s="347">
        <v>138.86000000000001</v>
      </c>
      <c r="D9" s="348">
        <f>SUM('Club Kampioen'!F3)</f>
        <v>146.10952380952381</v>
      </c>
      <c r="E9" s="348">
        <f>SUM(D9-C9)</f>
        <v>7.2495238095237937</v>
      </c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</row>
    <row r="10" spans="1:46" ht="17.399999999999999">
      <c r="A10" s="346">
        <v>8</v>
      </c>
      <c r="B10" s="344" t="s">
        <v>24</v>
      </c>
      <c r="C10" s="347">
        <v>134.96</v>
      </c>
      <c r="D10" s="348">
        <f>SUM('Club Kampioen'!F8)</f>
        <v>142.36315789473684</v>
      </c>
      <c r="E10" s="348">
        <f>SUM(D10-C10)</f>
        <v>7.4031578947368359</v>
      </c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</row>
    <row r="11" spans="1:46" ht="17.399999999999999">
      <c r="A11" s="346">
        <v>9</v>
      </c>
      <c r="B11" s="344" t="s">
        <v>38</v>
      </c>
      <c r="C11" s="347">
        <v>134.09</v>
      </c>
      <c r="D11" s="348">
        <f>SUM('Club Kampioen'!F9)</f>
        <v>142.26666666666668</v>
      </c>
      <c r="E11" s="348">
        <f>SUM(D11-C11)</f>
        <v>8.1766666666666765</v>
      </c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</row>
    <row r="12" spans="1:46" ht="17.399999999999999">
      <c r="A12" s="346">
        <v>10</v>
      </c>
      <c r="B12" s="344" t="s">
        <v>39</v>
      </c>
      <c r="C12" s="348">
        <v>128.9</v>
      </c>
      <c r="D12" s="348">
        <f>SUM('Club Kampioen'!C6)</f>
        <v>137.13333333333333</v>
      </c>
      <c r="E12" s="348">
        <f>SUM(D12-C12)</f>
        <v>8.2333333333333201</v>
      </c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</row>
    <row r="13" spans="1:46" ht="17.399999999999999">
      <c r="A13" s="346">
        <v>11</v>
      </c>
      <c r="B13" s="344" t="s">
        <v>66</v>
      </c>
      <c r="C13" s="347">
        <v>132.52000000000001</v>
      </c>
      <c r="D13" s="348">
        <f>SUM('Club Kampioen'!F10)</f>
        <v>141.8095238095238</v>
      </c>
      <c r="E13" s="348">
        <f>SUM(D13-C13)</f>
        <v>9.2895238095237858</v>
      </c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</row>
    <row r="14" spans="1:46" ht="17.399999999999999">
      <c r="A14" s="346">
        <v>12</v>
      </c>
      <c r="B14" s="344" t="s">
        <v>12</v>
      </c>
      <c r="C14" s="347">
        <v>125.91</v>
      </c>
      <c r="D14" s="348">
        <f>SUM('Club Kampioen'!F11)</f>
        <v>136.16315789473686</v>
      </c>
      <c r="E14" s="348">
        <f>SUM(D14-C14)</f>
        <v>10.253157894736859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</row>
    <row r="15" spans="1:46" ht="17.399999999999999">
      <c r="A15" s="346">
        <v>13</v>
      </c>
      <c r="B15" s="344" t="s">
        <v>28</v>
      </c>
      <c r="C15" s="347">
        <v>122.02</v>
      </c>
      <c r="D15" s="348">
        <f>SUM('Club Kampioen'!F14)</f>
        <v>132.31904761904761</v>
      </c>
      <c r="E15" s="348">
        <f>SUM(D15-C15)</f>
        <v>10.299047619047613</v>
      </c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</row>
    <row r="16" spans="1:46" ht="17.399999999999999">
      <c r="A16" s="346">
        <v>14</v>
      </c>
      <c r="B16" s="344" t="s">
        <v>22</v>
      </c>
      <c r="C16" s="347">
        <v>130.82</v>
      </c>
      <c r="D16" s="348">
        <f>SUM('Club Kampioen'!C3)</f>
        <v>141.61176470588236</v>
      </c>
      <c r="E16" s="348">
        <f>SUM(D16-C16)</f>
        <v>10.791764705882372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</row>
    <row r="17" spans="1:46" ht="17.399999999999999">
      <c r="A17" s="346">
        <v>15</v>
      </c>
      <c r="B17" s="344" t="s">
        <v>36</v>
      </c>
      <c r="C17" s="347">
        <v>127.62</v>
      </c>
      <c r="D17" s="348">
        <f>SUM('Club Kampioen'!C15)</f>
        <v>138.83333333333334</v>
      </c>
      <c r="E17" s="348">
        <f>SUM(D17-C17)</f>
        <v>11.213333333333338</v>
      </c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</row>
    <row r="18" spans="1:46" ht="17.399999999999999">
      <c r="A18" s="346">
        <v>16</v>
      </c>
      <c r="B18" s="344" t="s">
        <v>41</v>
      </c>
      <c r="C18" s="347">
        <v>105.47</v>
      </c>
      <c r="D18" s="348">
        <f>SUM('Club Kampioen'!C17)</f>
        <v>117.44166666666666</v>
      </c>
      <c r="E18" s="348">
        <f>SUM(D18-C18)</f>
        <v>11.971666666666664</v>
      </c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</row>
    <row r="19" spans="1:46" ht="17.399999999999999">
      <c r="A19" s="346">
        <v>17</v>
      </c>
      <c r="B19" s="344" t="s">
        <v>29</v>
      </c>
      <c r="C19" s="347">
        <v>123.32</v>
      </c>
      <c r="D19" s="348">
        <f>SUM('Club Kampioen'!F12)</f>
        <v>135.58333333333334</v>
      </c>
      <c r="E19" s="348">
        <f>SUM(D19-C19)</f>
        <v>12.26333333333335</v>
      </c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</row>
    <row r="20" spans="1:46" ht="17.399999999999999">
      <c r="A20" s="346">
        <v>18</v>
      </c>
      <c r="B20" s="344" t="s">
        <v>53</v>
      </c>
      <c r="C20" s="347">
        <v>110.73</v>
      </c>
      <c r="D20" s="348">
        <f>SUM('Club Kampioen'!F18)</f>
        <v>123.37692307692308</v>
      </c>
      <c r="E20" s="348">
        <f>SUM(D20-C20)</f>
        <v>12.646923076923073</v>
      </c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</row>
    <row r="21" spans="1:46" ht="17.399999999999999">
      <c r="A21" s="346">
        <v>19</v>
      </c>
      <c r="B21" s="344" t="s">
        <v>37</v>
      </c>
      <c r="C21" s="347">
        <v>118.16</v>
      </c>
      <c r="D21" s="348">
        <f>SUM('Club Kampioen'!C7)</f>
        <v>131.17619047619047</v>
      </c>
      <c r="E21" s="348">
        <f>SUM(D21-C21)</f>
        <v>13.016190476190474</v>
      </c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</row>
    <row r="22" spans="1:46" ht="17.399999999999999">
      <c r="A22" s="346">
        <v>20</v>
      </c>
      <c r="B22" s="344" t="s">
        <v>60</v>
      </c>
      <c r="C22" s="347">
        <v>124.08</v>
      </c>
      <c r="D22" s="348">
        <f>SUM('Club Kampioen'!C5)</f>
        <v>137.17368421052632</v>
      </c>
      <c r="E22" s="348">
        <f>SUM(D22-C22)</f>
        <v>13.09368421052632</v>
      </c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</row>
    <row r="23" spans="1:46" ht="17.399999999999999">
      <c r="A23" s="346">
        <v>21</v>
      </c>
      <c r="B23" s="344" t="s">
        <v>55</v>
      </c>
      <c r="C23" s="347">
        <v>114.22</v>
      </c>
      <c r="D23" s="348">
        <f>SUM('Club Kampioen'!C8)</f>
        <v>127.67142857142858</v>
      </c>
      <c r="E23" s="348">
        <f>SUM(D23-C23)</f>
        <v>13.451428571428579</v>
      </c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</row>
    <row r="24" spans="1:46" ht="17.399999999999999">
      <c r="A24" s="346">
        <v>22</v>
      </c>
      <c r="B24" s="344" t="s">
        <v>2</v>
      </c>
      <c r="C24" s="347">
        <v>117.87</v>
      </c>
      <c r="D24" s="348">
        <f>SUM('Club Kampioen'!F16)</f>
        <v>131.60476190476192</v>
      </c>
      <c r="E24" s="348">
        <f>SUM(D24-C24)</f>
        <v>13.734761904761911</v>
      </c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</row>
    <row r="25" spans="1:46" ht="17.399999999999999">
      <c r="A25" s="346">
        <v>23</v>
      </c>
      <c r="B25" s="344" t="s">
        <v>34</v>
      </c>
      <c r="C25" s="347">
        <v>109.44</v>
      </c>
      <c r="D25" s="348">
        <f>SUM('Club Kampioen'!C10)</f>
        <v>123.58666666666667</v>
      </c>
      <c r="E25" s="348">
        <f>SUM(D25-C25)</f>
        <v>14.146666666666675</v>
      </c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</row>
    <row r="26" spans="1:46" ht="17.399999999999999">
      <c r="A26" s="346">
        <v>24</v>
      </c>
      <c r="B26" s="344" t="s">
        <v>61</v>
      </c>
      <c r="C26" s="348">
        <v>105.4</v>
      </c>
      <c r="D26" s="348">
        <f>SUM('Club Kampioen'!C13)</f>
        <v>119.79047619047618</v>
      </c>
      <c r="E26" s="348">
        <f>SUM(D26-C26)</f>
        <v>14.390476190476178</v>
      </c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</row>
    <row r="27" spans="1:46" ht="17.399999999999999">
      <c r="A27" s="346">
        <v>25</v>
      </c>
      <c r="B27" s="344" t="s">
        <v>35</v>
      </c>
      <c r="C27" s="347">
        <v>103.83</v>
      </c>
      <c r="D27" s="348">
        <f>SUM('Club Kampioen'!F21)</f>
        <v>120.68888888888888</v>
      </c>
      <c r="E27" s="348">
        <f>SUM(D27-C27)</f>
        <v>16.858888888888885</v>
      </c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</row>
    <row r="28" spans="1:46" ht="17.399999999999999">
      <c r="A28" s="346">
        <v>26</v>
      </c>
      <c r="B28" s="344" t="s">
        <v>31</v>
      </c>
      <c r="C28" s="347">
        <v>106.32</v>
      </c>
      <c r="D28" s="348">
        <f>SUM('Club Kampioen'!C11)</f>
        <v>123.56190476190476</v>
      </c>
      <c r="E28" s="348">
        <f>SUM(D28-C28)</f>
        <v>17.241904761904763</v>
      </c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</row>
    <row r="29" spans="1:46" ht="17.399999999999999">
      <c r="A29" s="346">
        <v>27</v>
      </c>
      <c r="B29" s="344" t="s">
        <v>3</v>
      </c>
      <c r="C29" s="347">
        <v>113.93</v>
      </c>
      <c r="D29" s="348">
        <f>SUM('Club Kampioen'!F15)</f>
        <v>132.13529411764705</v>
      </c>
      <c r="E29" s="348">
        <f>SUM(D29-C29)</f>
        <v>18.205294117647043</v>
      </c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</row>
    <row r="30" spans="1:46" ht="17.399999999999999">
      <c r="A30" s="346">
        <v>28</v>
      </c>
      <c r="B30" s="344" t="s">
        <v>40</v>
      </c>
      <c r="C30" s="347">
        <v>96.07</v>
      </c>
      <c r="D30" s="348">
        <f>SUM('Club Kampioen'!F20)</f>
        <v>115.52352941176471</v>
      </c>
      <c r="E30" s="348">
        <f>SUM(D30-C30)</f>
        <v>19.45352941176472</v>
      </c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</row>
    <row r="31" spans="1:46" ht="17.399999999999999">
      <c r="A31" s="346">
        <v>29</v>
      </c>
      <c r="B31" s="344" t="s">
        <v>32</v>
      </c>
      <c r="C31" s="347">
        <v>104.79</v>
      </c>
      <c r="D31" s="348">
        <f>SUM('Club Kampioen'!C9)</f>
        <v>124.91578947368421</v>
      </c>
      <c r="E31" s="348">
        <f>SUM(D31-C31)</f>
        <v>20.125789473684208</v>
      </c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</row>
    <row r="32" spans="1:46" ht="17.399999999999999">
      <c r="A32" s="346">
        <v>30</v>
      </c>
      <c r="B32" s="344" t="s">
        <v>77</v>
      </c>
      <c r="C32" s="347">
        <v>95.46</v>
      </c>
      <c r="D32" s="348">
        <f>SUM('Club Kampioen'!F19)</f>
        <v>118.4047619047619</v>
      </c>
      <c r="E32" s="348">
        <f>SUM(D32-C32)</f>
        <v>22.944761904761904</v>
      </c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</row>
    <row r="33" spans="1:46" ht="17.399999999999999">
      <c r="A33" s="346">
        <v>31</v>
      </c>
      <c r="B33" s="344" t="s">
        <v>63</v>
      </c>
      <c r="C33" s="347">
        <v>96.06</v>
      </c>
      <c r="D33" s="348">
        <f>SUM('Club Kampioen'!C12)</f>
        <v>119.84117647058824</v>
      </c>
      <c r="E33" s="348">
        <f>SUM(D33-C33)</f>
        <v>23.781176470588235</v>
      </c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</row>
    <row r="34" spans="1:46" ht="17.399999999999999">
      <c r="A34" s="346">
        <v>32</v>
      </c>
      <c r="B34" s="344" t="s">
        <v>78</v>
      </c>
      <c r="C34" s="347">
        <v>0</v>
      </c>
      <c r="D34" s="348">
        <f>SUM('Club Kampioen'!F17)</f>
        <v>129.42941176470589</v>
      </c>
      <c r="E34" s="348">
        <f>SUM(D34-C34)</f>
        <v>129.42941176470589</v>
      </c>
      <c r="F34" s="346" t="s">
        <v>89</v>
      </c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</row>
    <row r="35" spans="1:46" ht="17.399999999999999">
      <c r="A35" s="346">
        <v>33</v>
      </c>
      <c r="B35" s="344" t="s">
        <v>83</v>
      </c>
      <c r="C35" s="347">
        <v>0</v>
      </c>
      <c r="D35" s="348">
        <f>SUM('Club Kampioen'!F13)</f>
        <v>135.1421052631579</v>
      </c>
      <c r="E35" s="348">
        <f>SUM(D35-C35)</f>
        <v>135.1421052631579</v>
      </c>
      <c r="F35" s="346" t="s">
        <v>89</v>
      </c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</row>
    <row r="36" spans="1:46" ht="17.399999999999999">
      <c r="A36" s="346">
        <v>34</v>
      </c>
      <c r="B36" s="344" t="s">
        <v>101</v>
      </c>
      <c r="C36" s="346">
        <v>0</v>
      </c>
      <c r="D36" s="348">
        <f>SUM('Club Kampioen'!C16)</f>
        <v>135.80000000000001</v>
      </c>
      <c r="E36" s="348">
        <f>SUM(D36-C36)</f>
        <v>135.80000000000001</v>
      </c>
      <c r="F36" s="346" t="s">
        <v>89</v>
      </c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</row>
    <row r="37" spans="1:46" ht="17.399999999999999">
      <c r="A37" s="346">
        <v>35</v>
      </c>
      <c r="B37" s="344" t="s">
        <v>51</v>
      </c>
      <c r="C37" s="347">
        <v>0</v>
      </c>
      <c r="D37" s="348">
        <f>SUM('Club Kampioen'!F47)</f>
        <v>0</v>
      </c>
      <c r="E37" s="348">
        <f>SUM(D37-C37)</f>
        <v>0</v>
      </c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</row>
    <row r="38" spans="1:46" ht="17.399999999999999"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</row>
    <row r="39" spans="1:46" ht="17.399999999999999"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</row>
    <row r="40" spans="1:46" ht="17.399999999999999"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</row>
    <row r="41" spans="1:46" ht="17.399999999999999"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</row>
    <row r="42" spans="1:46" ht="17.399999999999999"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</row>
    <row r="43" spans="1:46" ht="17.399999999999999"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</row>
    <row r="44" spans="1:46" ht="17.399999999999999"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</row>
    <row r="45" spans="1:46" ht="17.399999999999999"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</row>
    <row r="46" spans="1:46" ht="17.399999999999999"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</row>
    <row r="47" spans="1:46" ht="17.399999999999999"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</row>
    <row r="48" spans="1:46" ht="17.399999999999999"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</row>
    <row r="49" spans="2:46" ht="17.399999999999999"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</row>
    <row r="50" spans="2:46" ht="17.399999999999999"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</row>
    <row r="51" spans="2:46" ht="17.399999999999999"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</row>
    <row r="52" spans="2:46" ht="17.399999999999999"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</row>
    <row r="53" spans="2:46" ht="17.399999999999999"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</row>
    <row r="54" spans="2:46" ht="17.399999999999999"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</row>
    <row r="55" spans="2:46" ht="17.399999999999999"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</row>
    <row r="56" spans="2:46" ht="17.399999999999999"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</row>
    <row r="57" spans="2:46" ht="17.399999999999999"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</row>
    <row r="58" spans="2:46" ht="17.399999999999999"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</row>
    <row r="59" spans="2:46" ht="17.399999999999999"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</row>
    <row r="60" spans="2:46" ht="17.399999999999999"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</row>
    <row r="61" spans="2:46" ht="17.399999999999999"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</row>
    <row r="62" spans="2:46" ht="17.399999999999999"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</row>
    <row r="63" spans="2:46" ht="17.399999999999999"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</row>
    <row r="64" spans="2:46" ht="17.399999999999999"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</row>
    <row r="65" spans="2:46" ht="17.399999999999999"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</row>
    <row r="66" spans="2:46" ht="17.399999999999999"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</row>
    <row r="67" spans="2:46" ht="17.399999999999999"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</row>
    <row r="68" spans="2:46" ht="17.399999999999999"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</row>
    <row r="69" spans="2:46" ht="17.399999999999999"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</row>
    <row r="70" spans="2:46" ht="17.399999999999999"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</row>
    <row r="71" spans="2:46" ht="17.399999999999999"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</row>
    <row r="72" spans="2:46" ht="17.399999999999999"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</row>
    <row r="73" spans="2:46" ht="17.399999999999999"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</row>
    <row r="74" spans="2:46" ht="17.399999999999999"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</row>
    <row r="75" spans="2:46" ht="17.399999999999999"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</row>
    <row r="76" spans="2:46" ht="17.399999999999999"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</row>
    <row r="77" spans="2:46" ht="17.399999999999999"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</row>
    <row r="78" spans="2:46" ht="17.399999999999999"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44"/>
      <c r="AR78" s="344"/>
      <c r="AS78" s="344"/>
      <c r="AT78" s="344"/>
    </row>
    <row r="79" spans="2:46" ht="17.399999999999999"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44"/>
      <c r="AR79" s="344"/>
      <c r="AS79" s="344"/>
      <c r="AT79" s="344"/>
    </row>
    <row r="80" spans="2:46" ht="17.399999999999999"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</row>
    <row r="81" spans="2:46" ht="17.399999999999999"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</row>
    <row r="82" spans="2:46" ht="17.399999999999999"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</row>
    <row r="83" spans="2:46" ht="17.399999999999999"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</row>
    <row r="84" spans="2:46" ht="17.399999999999999"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</row>
    <row r="85" spans="2:46" ht="17.399999999999999"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</row>
    <row r="86" spans="2:46" ht="17.399999999999999"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</row>
    <row r="87" spans="2:46" ht="17.399999999999999"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</row>
    <row r="88" spans="2:46" ht="17.399999999999999"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</row>
    <row r="89" spans="2:46" ht="17.399999999999999"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44"/>
      <c r="AR89" s="344"/>
      <c r="AS89" s="344"/>
      <c r="AT89" s="344"/>
    </row>
    <row r="90" spans="2:46" ht="17.399999999999999"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</row>
    <row r="91" spans="2:46" ht="17.399999999999999"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</row>
    <row r="92" spans="2:46" ht="17.399999999999999"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</row>
    <row r="93" spans="2:46" ht="17.399999999999999"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  <c r="AC93" s="344"/>
      <c r="AD93" s="344"/>
      <c r="AE93" s="344"/>
      <c r="AF93" s="344"/>
      <c r="AG93" s="344"/>
      <c r="AH93" s="344"/>
      <c r="AI93" s="344"/>
      <c r="AJ93" s="344"/>
      <c r="AK93" s="344"/>
      <c r="AL93" s="344"/>
      <c r="AM93" s="344"/>
      <c r="AN93" s="344"/>
      <c r="AO93" s="344"/>
      <c r="AP93" s="344"/>
      <c r="AQ93" s="344"/>
      <c r="AR93" s="344"/>
      <c r="AS93" s="344"/>
      <c r="AT93" s="344"/>
    </row>
    <row r="94" spans="2:46" ht="17.399999999999999"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44"/>
      <c r="AR94" s="344"/>
      <c r="AS94" s="344"/>
      <c r="AT94" s="344"/>
    </row>
    <row r="95" spans="2:46" ht="17.399999999999999"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</row>
    <row r="96" spans="2:46" ht="17.399999999999999"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4"/>
      <c r="AE96" s="344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44"/>
      <c r="AR96" s="344"/>
      <c r="AS96" s="344"/>
      <c r="AT96" s="344"/>
    </row>
    <row r="97" spans="2:46" ht="17.399999999999999"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  <c r="AC97" s="344"/>
      <c r="AD97" s="344"/>
      <c r="AE97" s="344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44"/>
      <c r="AR97" s="344"/>
      <c r="AS97" s="344"/>
      <c r="AT97" s="344"/>
    </row>
    <row r="98" spans="2:46" ht="17.399999999999999"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  <c r="AC98" s="344"/>
      <c r="AD98" s="344"/>
      <c r="AE98" s="344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44"/>
      <c r="AR98" s="344"/>
      <c r="AS98" s="344"/>
      <c r="AT98" s="344"/>
    </row>
    <row r="99" spans="2:46" ht="17.399999999999999"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  <c r="AC99" s="344"/>
      <c r="AD99" s="344"/>
      <c r="AE99" s="344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44"/>
      <c r="AR99" s="344"/>
      <c r="AS99" s="344"/>
      <c r="AT99" s="344"/>
    </row>
    <row r="100" spans="2:46" ht="17.399999999999999"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  <c r="AR100" s="344"/>
      <c r="AS100" s="344"/>
      <c r="AT100" s="344"/>
    </row>
    <row r="101" spans="2:46" ht="17.399999999999999"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44"/>
      <c r="AE101" s="344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44"/>
      <c r="AR101" s="344"/>
      <c r="AS101" s="344"/>
      <c r="AT101" s="344"/>
    </row>
    <row r="102" spans="2:46" ht="17.399999999999999"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44"/>
      <c r="AR102" s="344"/>
      <c r="AS102" s="344"/>
      <c r="AT102" s="344"/>
    </row>
    <row r="103" spans="2:46" ht="17.399999999999999"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44"/>
      <c r="AR103" s="344"/>
      <c r="AS103" s="344"/>
      <c r="AT103" s="344"/>
    </row>
    <row r="104" spans="2:46" ht="17.399999999999999"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  <c r="AC104" s="344"/>
      <c r="AD104" s="344"/>
      <c r="AE104" s="344"/>
      <c r="AF104" s="344"/>
      <c r="AG104" s="344"/>
      <c r="AH104" s="344"/>
      <c r="AI104" s="344"/>
      <c r="AJ104" s="344"/>
      <c r="AK104" s="344"/>
      <c r="AL104" s="344"/>
      <c r="AM104" s="344"/>
      <c r="AN104" s="344"/>
      <c r="AO104" s="344"/>
      <c r="AP104" s="344"/>
      <c r="AQ104" s="344"/>
      <c r="AR104" s="344"/>
      <c r="AS104" s="344"/>
      <c r="AT104" s="344"/>
    </row>
    <row r="105" spans="2:46" ht="17.399999999999999"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4"/>
      <c r="AI105" s="344"/>
      <c r="AJ105" s="344"/>
      <c r="AK105" s="344"/>
      <c r="AL105" s="344"/>
      <c r="AM105" s="344"/>
      <c r="AN105" s="344"/>
      <c r="AO105" s="344"/>
      <c r="AP105" s="344"/>
      <c r="AQ105" s="344"/>
      <c r="AR105" s="344"/>
      <c r="AS105" s="344"/>
      <c r="AT105" s="344"/>
    </row>
    <row r="106" spans="2:46" ht="17.399999999999999"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  <c r="AH106" s="344"/>
      <c r="AI106" s="344"/>
      <c r="AJ106" s="344"/>
      <c r="AK106" s="344"/>
      <c r="AL106" s="344"/>
      <c r="AM106" s="344"/>
      <c r="AN106" s="344"/>
      <c r="AO106" s="344"/>
      <c r="AP106" s="344"/>
      <c r="AQ106" s="344"/>
      <c r="AR106" s="344"/>
      <c r="AS106" s="344"/>
      <c r="AT106" s="344"/>
    </row>
    <row r="107" spans="2:46" ht="17.399999999999999"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</row>
    <row r="108" spans="2:46" ht="17.399999999999999"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44"/>
      <c r="AE108" s="344"/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</row>
    <row r="109" spans="2:46" ht="17.399999999999999"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44"/>
      <c r="AR109" s="344"/>
      <c r="AS109" s="344"/>
      <c r="AT109" s="344"/>
    </row>
    <row r="110" spans="2:46" ht="17.399999999999999"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</row>
    <row r="111" spans="2:46" ht="17.399999999999999"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  <c r="AC111" s="344"/>
      <c r="AD111" s="344"/>
      <c r="AE111" s="344"/>
      <c r="AF111" s="344"/>
      <c r="AG111" s="344"/>
      <c r="AH111" s="344"/>
      <c r="AI111" s="344"/>
      <c r="AJ111" s="344"/>
      <c r="AK111" s="344"/>
      <c r="AL111" s="344"/>
      <c r="AM111" s="344"/>
      <c r="AN111" s="344"/>
      <c r="AO111" s="344"/>
      <c r="AP111" s="344"/>
      <c r="AQ111" s="344"/>
      <c r="AR111" s="344"/>
      <c r="AS111" s="344"/>
      <c r="AT111" s="344"/>
    </row>
    <row r="112" spans="2:46" ht="17.399999999999999"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  <c r="AC112" s="344"/>
      <c r="AD112" s="344"/>
      <c r="AE112" s="344"/>
      <c r="AF112" s="344"/>
      <c r="AG112" s="344"/>
      <c r="AH112" s="344"/>
      <c r="AI112" s="344"/>
      <c r="AJ112" s="344"/>
      <c r="AK112" s="344"/>
      <c r="AL112" s="344"/>
      <c r="AM112" s="344"/>
      <c r="AN112" s="344"/>
      <c r="AO112" s="344"/>
      <c r="AP112" s="344"/>
      <c r="AQ112" s="344"/>
      <c r="AR112" s="344"/>
      <c r="AS112" s="344"/>
      <c r="AT112" s="344"/>
    </row>
    <row r="113" spans="2:46" ht="17.399999999999999"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</row>
    <row r="114" spans="2:46" ht="17.399999999999999"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</row>
    <row r="115" spans="2:46" ht="17.399999999999999"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</row>
    <row r="116" spans="2:46" ht="17.399999999999999"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</row>
    <row r="117" spans="2:46" ht="17.399999999999999"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</row>
    <row r="118" spans="2:46" ht="17.399999999999999"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</row>
    <row r="119" spans="2:46" ht="17.399999999999999"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</row>
    <row r="120" spans="2:46" ht="17.399999999999999"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</row>
    <row r="121" spans="2:46" ht="17.399999999999999"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</row>
    <row r="122" spans="2:46" ht="17.399999999999999"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</row>
    <row r="123" spans="2:46" ht="17.399999999999999"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</row>
    <row r="124" spans="2:46" ht="17.399999999999999"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</row>
    <row r="125" spans="2:46" ht="17.399999999999999"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</row>
    <row r="126" spans="2:46" ht="17.399999999999999"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</row>
    <row r="127" spans="2:46" ht="17.399999999999999"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</row>
    <row r="128" spans="2:46" ht="17.399999999999999"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</row>
    <row r="129" spans="2:46" ht="17.399999999999999"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</row>
    <row r="130" spans="2:46" ht="17.399999999999999"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</row>
    <row r="131" spans="2:46" ht="17.399999999999999"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</row>
    <row r="132" spans="2:46" ht="17.399999999999999"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</row>
    <row r="133" spans="2:46" ht="17.399999999999999"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</row>
    <row r="134" spans="2:46" ht="17.399999999999999"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</row>
    <row r="135" spans="2:46" ht="17.399999999999999"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</row>
    <row r="136" spans="2:46" ht="17.399999999999999"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</row>
    <row r="137" spans="2:46" ht="17.399999999999999"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</row>
    <row r="138" spans="2:46" ht="17.399999999999999"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</row>
    <row r="139" spans="2:46" ht="17.399999999999999"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</row>
    <row r="140" spans="2:46" ht="17.399999999999999"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</row>
    <row r="141" spans="2:46" ht="17.399999999999999"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</row>
    <row r="142" spans="2:46" ht="17.399999999999999"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</row>
    <row r="143" spans="2:46" ht="17.399999999999999"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</row>
    <row r="144" spans="2:46" ht="17.399999999999999"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</row>
    <row r="145" spans="2:46" ht="17.399999999999999"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</row>
    <row r="146" spans="2:46" ht="17.399999999999999"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4"/>
      <c r="AI146" s="344"/>
      <c r="AJ146" s="344"/>
      <c r="AK146" s="344"/>
      <c r="AL146" s="344"/>
      <c r="AM146" s="344"/>
      <c r="AN146" s="344"/>
      <c r="AO146" s="344"/>
      <c r="AP146" s="344"/>
      <c r="AQ146" s="344"/>
      <c r="AR146" s="344"/>
      <c r="AS146" s="344"/>
      <c r="AT146" s="344"/>
    </row>
    <row r="147" spans="2:46" ht="17.399999999999999"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44"/>
      <c r="AE147" s="344"/>
      <c r="AF147" s="344"/>
      <c r="AG147" s="344"/>
      <c r="AH147" s="344"/>
      <c r="AI147" s="344"/>
      <c r="AJ147" s="344"/>
      <c r="AK147" s="344"/>
      <c r="AL147" s="344"/>
      <c r="AM147" s="344"/>
      <c r="AN147" s="344"/>
      <c r="AO147" s="344"/>
      <c r="AP147" s="344"/>
      <c r="AQ147" s="344"/>
      <c r="AR147" s="344"/>
      <c r="AS147" s="344"/>
      <c r="AT147" s="344"/>
    </row>
    <row r="148" spans="2:46" ht="17.399999999999999"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44"/>
      <c r="AE148" s="344"/>
      <c r="AF148" s="344"/>
      <c r="AG148" s="344"/>
      <c r="AH148" s="344"/>
      <c r="AI148" s="344"/>
      <c r="AJ148" s="344"/>
      <c r="AK148" s="344"/>
      <c r="AL148" s="344"/>
      <c r="AM148" s="344"/>
      <c r="AN148" s="344"/>
      <c r="AO148" s="344"/>
      <c r="AP148" s="344"/>
      <c r="AQ148" s="344"/>
      <c r="AR148" s="344"/>
      <c r="AS148" s="344"/>
      <c r="AT148" s="344"/>
    </row>
    <row r="149" spans="2:46" ht="17.399999999999999"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  <c r="AC149" s="344"/>
      <c r="AD149" s="344"/>
      <c r="AE149" s="344"/>
      <c r="AF149" s="344"/>
      <c r="AG149" s="344"/>
      <c r="AH149" s="344"/>
      <c r="AI149" s="344"/>
      <c r="AJ149" s="344"/>
      <c r="AK149" s="344"/>
      <c r="AL149" s="344"/>
      <c r="AM149" s="344"/>
      <c r="AN149" s="344"/>
      <c r="AO149" s="344"/>
      <c r="AP149" s="344"/>
      <c r="AQ149" s="344"/>
      <c r="AR149" s="344"/>
      <c r="AS149" s="344"/>
      <c r="AT149" s="344"/>
    </row>
    <row r="150" spans="2:46" ht="17.399999999999999"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</row>
    <row r="151" spans="2:46" ht="17.399999999999999"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</row>
    <row r="152" spans="2:46" ht="17.399999999999999"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</row>
    <row r="153" spans="2:46" ht="17.399999999999999"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4"/>
      <c r="AI153" s="344"/>
      <c r="AJ153" s="344"/>
      <c r="AK153" s="344"/>
      <c r="AL153" s="344"/>
      <c r="AM153" s="344"/>
      <c r="AN153" s="344"/>
      <c r="AO153" s="344"/>
      <c r="AP153" s="344"/>
      <c r="AQ153" s="344"/>
      <c r="AR153" s="344"/>
      <c r="AS153" s="344"/>
      <c r="AT153" s="344"/>
    </row>
    <row r="154" spans="2:46" ht="17.399999999999999"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4"/>
      <c r="AI154" s="344"/>
      <c r="AJ154" s="344"/>
      <c r="AK154" s="344"/>
      <c r="AL154" s="344"/>
      <c r="AM154" s="344"/>
      <c r="AN154" s="344"/>
      <c r="AO154" s="344"/>
      <c r="AP154" s="344"/>
      <c r="AQ154" s="344"/>
      <c r="AR154" s="344"/>
      <c r="AS154" s="344"/>
      <c r="AT154" s="344"/>
    </row>
    <row r="155" spans="2:46" ht="17.399999999999999"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</row>
    <row r="156" spans="2:46" ht="17.399999999999999"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44"/>
      <c r="AP156" s="344"/>
      <c r="AQ156" s="344"/>
      <c r="AR156" s="344"/>
      <c r="AS156" s="344"/>
      <c r="AT156" s="344"/>
    </row>
    <row r="157" spans="2:46" ht="17.399999999999999"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44"/>
      <c r="AP157" s="344"/>
      <c r="AQ157" s="344"/>
      <c r="AR157" s="344"/>
      <c r="AS157" s="344"/>
      <c r="AT157" s="344"/>
    </row>
    <row r="158" spans="2:46" ht="17.399999999999999"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44"/>
      <c r="AP158" s="344"/>
      <c r="AQ158" s="344"/>
      <c r="AR158" s="344"/>
      <c r="AS158" s="344"/>
      <c r="AT158" s="344"/>
    </row>
    <row r="159" spans="2:46" ht="17.399999999999999"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44"/>
      <c r="AP159" s="344"/>
      <c r="AQ159" s="344"/>
      <c r="AR159" s="344"/>
      <c r="AS159" s="344"/>
      <c r="AT159" s="344"/>
    </row>
    <row r="160" spans="2:46" ht="17.399999999999999"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</row>
    <row r="161" spans="2:46" ht="17.399999999999999"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4"/>
      <c r="AI161" s="344"/>
      <c r="AJ161" s="344"/>
      <c r="AK161" s="344"/>
      <c r="AL161" s="344"/>
      <c r="AM161" s="344"/>
      <c r="AN161" s="344"/>
      <c r="AO161" s="344"/>
      <c r="AP161" s="344"/>
      <c r="AQ161" s="344"/>
      <c r="AR161" s="344"/>
      <c r="AS161" s="344"/>
      <c r="AT161" s="344"/>
    </row>
    <row r="162" spans="2:46" ht="17.399999999999999"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4"/>
      <c r="AI162" s="344"/>
      <c r="AJ162" s="344"/>
      <c r="AK162" s="344"/>
      <c r="AL162" s="344"/>
      <c r="AM162" s="344"/>
      <c r="AN162" s="344"/>
      <c r="AO162" s="344"/>
      <c r="AP162" s="344"/>
      <c r="AQ162" s="344"/>
      <c r="AR162" s="344"/>
      <c r="AS162" s="344"/>
      <c r="AT162" s="344"/>
    </row>
    <row r="163" spans="2:46" ht="17.399999999999999"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</row>
    <row r="164" spans="2:46" ht="17.399999999999999"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44"/>
      <c r="AH164" s="344"/>
      <c r="AI164" s="344"/>
      <c r="AJ164" s="344"/>
      <c r="AK164" s="344"/>
      <c r="AL164" s="344"/>
      <c r="AM164" s="344"/>
      <c r="AN164" s="344"/>
      <c r="AO164" s="344"/>
      <c r="AP164" s="344"/>
      <c r="AQ164" s="344"/>
      <c r="AR164" s="344"/>
      <c r="AS164" s="344"/>
      <c r="AT164" s="344"/>
    </row>
    <row r="165" spans="2:46" ht="17.399999999999999"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</row>
    <row r="166" spans="2:46" ht="17.399999999999999"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  <c r="AC166" s="344"/>
      <c r="AD166" s="344"/>
      <c r="AE166" s="344"/>
      <c r="AF166" s="344"/>
      <c r="AG166" s="344"/>
      <c r="AH166" s="344"/>
      <c r="AI166" s="344"/>
      <c r="AJ166" s="344"/>
      <c r="AK166" s="344"/>
      <c r="AL166" s="344"/>
      <c r="AM166" s="344"/>
      <c r="AN166" s="344"/>
      <c r="AO166" s="344"/>
      <c r="AP166" s="344"/>
      <c r="AQ166" s="344"/>
      <c r="AR166" s="344"/>
      <c r="AS166" s="344"/>
      <c r="AT166" s="344"/>
    </row>
    <row r="167" spans="2:46" ht="17.399999999999999"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</row>
    <row r="168" spans="2:46" ht="17.399999999999999"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</row>
    <row r="169" spans="2:46" ht="17.399999999999999"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</row>
    <row r="170" spans="2:46" ht="17.399999999999999"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</row>
    <row r="171" spans="2:46" ht="17.399999999999999"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</row>
    <row r="172" spans="2:46" ht="17.399999999999999"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44"/>
      <c r="AP172" s="344"/>
      <c r="AQ172" s="344"/>
      <c r="AR172" s="344"/>
      <c r="AS172" s="344"/>
      <c r="AT172" s="344"/>
    </row>
    <row r="173" spans="2:46" ht="17.399999999999999"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44"/>
      <c r="AP173" s="344"/>
      <c r="AQ173" s="344"/>
      <c r="AR173" s="344"/>
      <c r="AS173" s="344"/>
      <c r="AT173" s="344"/>
    </row>
    <row r="174" spans="2:46" ht="17.399999999999999"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</row>
    <row r="175" spans="2:46" ht="17.399999999999999"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</row>
    <row r="176" spans="2:46" ht="17.399999999999999"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</row>
    <row r="177" spans="2:46" ht="17.399999999999999"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</row>
    <row r="178" spans="2:46" ht="17.399999999999999"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</row>
    <row r="179" spans="2:46" ht="17.399999999999999"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44"/>
      <c r="AP179" s="344"/>
      <c r="AQ179" s="344"/>
      <c r="AR179" s="344"/>
      <c r="AS179" s="344"/>
      <c r="AT179" s="344"/>
    </row>
    <row r="180" spans="2:46" ht="17.399999999999999"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</row>
    <row r="181" spans="2:46" ht="17.399999999999999"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44"/>
      <c r="AP181" s="344"/>
      <c r="AQ181" s="344"/>
      <c r="AR181" s="344"/>
      <c r="AS181" s="344"/>
      <c r="AT181" s="344"/>
    </row>
    <row r="182" spans="2:46" ht="17.399999999999999"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</row>
    <row r="183" spans="2:46" ht="17.399999999999999"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</row>
    <row r="184" spans="2:46" ht="17.399999999999999"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</row>
    <row r="185" spans="2:46" ht="17.399999999999999"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  <c r="AC185" s="344"/>
      <c r="AD185" s="344"/>
      <c r="AE185" s="344"/>
      <c r="AF185" s="344"/>
      <c r="AG185" s="344"/>
      <c r="AH185" s="344"/>
      <c r="AI185" s="344"/>
      <c r="AJ185" s="344"/>
      <c r="AK185" s="344"/>
      <c r="AL185" s="344"/>
      <c r="AM185" s="344"/>
      <c r="AN185" s="344"/>
      <c r="AO185" s="344"/>
      <c r="AP185" s="344"/>
      <c r="AQ185" s="344"/>
      <c r="AR185" s="344"/>
      <c r="AS185" s="344"/>
      <c r="AT185" s="344"/>
    </row>
    <row r="186" spans="2:46" ht="17.399999999999999"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4"/>
      <c r="AF186" s="34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</row>
    <row r="187" spans="2:46" ht="17.399999999999999"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</row>
    <row r="188" spans="2:46" ht="17.399999999999999"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44"/>
      <c r="AE188" s="344"/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44"/>
      <c r="AR188" s="344"/>
      <c r="AS188" s="344"/>
      <c r="AT188" s="344"/>
    </row>
    <row r="189" spans="2:46" ht="17.399999999999999"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44"/>
      <c r="AE189" s="344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44"/>
      <c r="AR189" s="344"/>
      <c r="AS189" s="344"/>
      <c r="AT189" s="344"/>
    </row>
    <row r="190" spans="2:46" ht="17.399999999999999"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</row>
    <row r="191" spans="2:46" ht="17.399999999999999"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  <c r="AC191" s="344"/>
      <c r="AD191" s="344"/>
      <c r="AE191" s="344"/>
      <c r="AF191" s="344"/>
      <c r="AG191" s="344"/>
      <c r="AH191" s="344"/>
      <c r="AI191" s="344"/>
      <c r="AJ191" s="344"/>
      <c r="AK191" s="344"/>
      <c r="AL191" s="344"/>
      <c r="AM191" s="344"/>
      <c r="AN191" s="344"/>
      <c r="AO191" s="344"/>
      <c r="AP191" s="344"/>
      <c r="AQ191" s="344"/>
      <c r="AR191" s="344"/>
      <c r="AS191" s="344"/>
      <c r="AT191" s="344"/>
    </row>
    <row r="192" spans="2:46" ht="17.399999999999999"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  <c r="AC192" s="344"/>
      <c r="AD192" s="344"/>
      <c r="AE192" s="344"/>
      <c r="AF192" s="344"/>
      <c r="AG192" s="344"/>
      <c r="AH192" s="344"/>
      <c r="AI192" s="344"/>
      <c r="AJ192" s="344"/>
      <c r="AK192" s="344"/>
      <c r="AL192" s="344"/>
      <c r="AM192" s="344"/>
      <c r="AN192" s="344"/>
      <c r="AO192" s="344"/>
      <c r="AP192" s="344"/>
      <c r="AQ192" s="344"/>
      <c r="AR192" s="344"/>
      <c r="AS192" s="344"/>
      <c r="AT192" s="344"/>
    </row>
    <row r="193" spans="2:46" ht="17.399999999999999"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  <c r="AC193" s="344"/>
      <c r="AD193" s="344"/>
      <c r="AE193" s="344"/>
      <c r="AF193" s="344"/>
      <c r="AG193" s="344"/>
      <c r="AH193" s="344"/>
      <c r="AI193" s="344"/>
      <c r="AJ193" s="344"/>
      <c r="AK193" s="344"/>
      <c r="AL193" s="344"/>
      <c r="AM193" s="344"/>
      <c r="AN193" s="344"/>
      <c r="AO193" s="344"/>
      <c r="AP193" s="344"/>
      <c r="AQ193" s="344"/>
      <c r="AR193" s="344"/>
      <c r="AS193" s="344"/>
      <c r="AT193" s="344"/>
    </row>
    <row r="194" spans="2:46" ht="17.399999999999999"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  <c r="AC194" s="344"/>
      <c r="AD194" s="344"/>
      <c r="AE194" s="344"/>
      <c r="AF194" s="344"/>
      <c r="AG194" s="344"/>
      <c r="AH194" s="344"/>
      <c r="AI194" s="344"/>
      <c r="AJ194" s="344"/>
      <c r="AK194" s="344"/>
      <c r="AL194" s="344"/>
      <c r="AM194" s="344"/>
      <c r="AN194" s="344"/>
      <c r="AO194" s="344"/>
      <c r="AP194" s="344"/>
      <c r="AQ194" s="344"/>
      <c r="AR194" s="344"/>
      <c r="AS194" s="344"/>
      <c r="AT194" s="344"/>
    </row>
    <row r="195" spans="2:46" ht="17.399999999999999"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44"/>
      <c r="AE195" s="344"/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44"/>
      <c r="AR195" s="344"/>
      <c r="AS195" s="344"/>
      <c r="AT195" s="344"/>
    </row>
    <row r="196" spans="2:46" ht="17.399999999999999"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44"/>
      <c r="AE196" s="344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44"/>
      <c r="AR196" s="344"/>
      <c r="AS196" s="344"/>
      <c r="AT196" s="344"/>
    </row>
    <row r="197" spans="2:46" ht="17.399999999999999"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44"/>
      <c r="AE197" s="344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44"/>
      <c r="AR197" s="344"/>
      <c r="AS197" s="344"/>
      <c r="AT197" s="344"/>
    </row>
    <row r="198" spans="2:46" ht="17.399999999999999"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</row>
    <row r="199" spans="2:46" ht="17.399999999999999"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</row>
    <row r="200" spans="2:46" ht="17.399999999999999"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</row>
    <row r="201" spans="2:46" ht="17.399999999999999"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  <c r="AC201" s="344"/>
      <c r="AD201" s="344"/>
      <c r="AE201" s="344"/>
      <c r="AF201" s="344"/>
      <c r="AG201" s="344"/>
      <c r="AH201" s="344"/>
      <c r="AI201" s="344"/>
      <c r="AJ201" s="344"/>
      <c r="AK201" s="344"/>
      <c r="AL201" s="344"/>
      <c r="AM201" s="344"/>
      <c r="AN201" s="344"/>
      <c r="AO201" s="344"/>
      <c r="AP201" s="344"/>
      <c r="AQ201" s="344"/>
      <c r="AR201" s="344"/>
      <c r="AS201" s="344"/>
      <c r="AT201" s="344"/>
    </row>
    <row r="202" spans="2:46" ht="17.399999999999999"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</row>
    <row r="203" spans="2:46" ht="17.399999999999999"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  <c r="AC203" s="344"/>
      <c r="AD203" s="344"/>
      <c r="AE203" s="344"/>
      <c r="AF203" s="344"/>
      <c r="AG203" s="344"/>
      <c r="AH203" s="344"/>
      <c r="AI203" s="344"/>
      <c r="AJ203" s="344"/>
      <c r="AK203" s="344"/>
      <c r="AL203" s="344"/>
      <c r="AM203" s="344"/>
      <c r="AN203" s="344"/>
      <c r="AO203" s="344"/>
      <c r="AP203" s="344"/>
      <c r="AQ203" s="344"/>
      <c r="AR203" s="344"/>
      <c r="AS203" s="344"/>
      <c r="AT203" s="344"/>
    </row>
    <row r="204" spans="2:46" ht="17.399999999999999"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</row>
    <row r="205" spans="2:46" ht="17.399999999999999"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44"/>
      <c r="AD205" s="344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44"/>
      <c r="AQ205" s="344"/>
      <c r="AR205" s="344"/>
      <c r="AS205" s="344"/>
      <c r="AT205" s="344"/>
    </row>
    <row r="206" spans="2:46" ht="17.399999999999999"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</row>
    <row r="207" spans="2:46" ht="17.399999999999999"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  <c r="AC207" s="344"/>
      <c r="AD207" s="344"/>
      <c r="AE207" s="344"/>
      <c r="AF207" s="344"/>
      <c r="AG207" s="344"/>
      <c r="AH207" s="344"/>
      <c r="AI207" s="344"/>
      <c r="AJ207" s="344"/>
      <c r="AK207" s="344"/>
      <c r="AL207" s="344"/>
      <c r="AM207" s="344"/>
      <c r="AN207" s="344"/>
      <c r="AO207" s="344"/>
      <c r="AP207" s="344"/>
      <c r="AQ207" s="344"/>
      <c r="AR207" s="344"/>
      <c r="AS207" s="344"/>
      <c r="AT207" s="344"/>
    </row>
    <row r="208" spans="2:46" ht="17.399999999999999"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</row>
    <row r="209" spans="2:46" ht="17.399999999999999"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44"/>
      <c r="AD209" s="344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44"/>
      <c r="AQ209" s="344"/>
      <c r="AR209" s="344"/>
      <c r="AS209" s="344"/>
      <c r="AT209" s="344"/>
    </row>
    <row r="210" spans="2:46" ht="17.399999999999999"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</row>
    <row r="211" spans="2:46" ht="17.399999999999999"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  <c r="AC211" s="344"/>
      <c r="AD211" s="344"/>
      <c r="AE211" s="344"/>
      <c r="AF211" s="344"/>
      <c r="AG211" s="344"/>
      <c r="AH211" s="344"/>
      <c r="AI211" s="344"/>
      <c r="AJ211" s="344"/>
      <c r="AK211" s="344"/>
      <c r="AL211" s="344"/>
      <c r="AM211" s="344"/>
      <c r="AN211" s="344"/>
      <c r="AO211" s="344"/>
      <c r="AP211" s="344"/>
      <c r="AQ211" s="344"/>
      <c r="AR211" s="344"/>
      <c r="AS211" s="344"/>
      <c r="AT211" s="344"/>
    </row>
    <row r="212" spans="2:46" ht="17.399999999999999"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</row>
    <row r="213" spans="2:46" ht="17.399999999999999"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  <c r="AC213" s="344"/>
      <c r="AD213" s="344"/>
      <c r="AE213" s="344"/>
      <c r="AF213" s="344"/>
      <c r="AG213" s="344"/>
      <c r="AH213" s="344"/>
      <c r="AI213" s="344"/>
      <c r="AJ213" s="344"/>
      <c r="AK213" s="344"/>
      <c r="AL213" s="344"/>
      <c r="AM213" s="344"/>
      <c r="AN213" s="344"/>
      <c r="AO213" s="344"/>
      <c r="AP213" s="344"/>
      <c r="AQ213" s="344"/>
      <c r="AR213" s="344"/>
      <c r="AS213" s="344"/>
      <c r="AT213" s="344"/>
    </row>
    <row r="214" spans="2:46" ht="17.399999999999999"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</row>
    <row r="215" spans="2:46" ht="17.399999999999999"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</row>
    <row r="216" spans="2:46" ht="17.399999999999999"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</row>
    <row r="217" spans="2:46" ht="17.399999999999999"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44"/>
      <c r="AD217" s="344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44"/>
      <c r="AQ217" s="344"/>
      <c r="AR217" s="344"/>
      <c r="AS217" s="344"/>
      <c r="AT217" s="344"/>
    </row>
    <row r="218" spans="2:46" ht="17.399999999999999"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</row>
    <row r="219" spans="2:46" ht="17.399999999999999"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</row>
    <row r="220" spans="2:46" ht="17.399999999999999"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</row>
    <row r="221" spans="2:46" ht="17.399999999999999"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44"/>
      <c r="AF221" s="344"/>
      <c r="AG221" s="344"/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44"/>
      <c r="AT221" s="344"/>
    </row>
    <row r="222" spans="2:46" ht="17.399999999999999"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</row>
    <row r="223" spans="2:46" ht="17.399999999999999"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44"/>
      <c r="AF223" s="344"/>
      <c r="AG223" s="344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44"/>
      <c r="AT223" s="344"/>
    </row>
    <row r="224" spans="2:46" ht="17.399999999999999"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</row>
    <row r="225" spans="2:46" ht="17.399999999999999"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  <c r="AC225" s="344"/>
      <c r="AD225" s="344"/>
      <c r="AE225" s="344"/>
      <c r="AF225" s="344"/>
      <c r="AG225" s="344"/>
      <c r="AH225" s="344"/>
      <c r="AI225" s="344"/>
      <c r="AJ225" s="344"/>
      <c r="AK225" s="344"/>
      <c r="AL225" s="344"/>
      <c r="AM225" s="344"/>
      <c r="AN225" s="344"/>
      <c r="AO225" s="344"/>
      <c r="AP225" s="344"/>
      <c r="AQ225" s="344"/>
      <c r="AR225" s="344"/>
      <c r="AS225" s="344"/>
      <c r="AT225" s="344"/>
    </row>
    <row r="226" spans="2:46" ht="17.399999999999999"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</row>
    <row r="227" spans="2:46" ht="17.399999999999999"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  <c r="AA227" s="344"/>
      <c r="AB227" s="344"/>
      <c r="AC227" s="344"/>
      <c r="AD227" s="344"/>
      <c r="AE227" s="344"/>
      <c r="AF227" s="344"/>
      <c r="AG227" s="344"/>
      <c r="AH227" s="344"/>
      <c r="AI227" s="344"/>
      <c r="AJ227" s="344"/>
      <c r="AK227" s="344"/>
      <c r="AL227" s="344"/>
      <c r="AM227" s="344"/>
      <c r="AN227" s="344"/>
      <c r="AO227" s="344"/>
      <c r="AP227" s="344"/>
      <c r="AQ227" s="344"/>
      <c r="AR227" s="344"/>
      <c r="AS227" s="344"/>
      <c r="AT227" s="344"/>
    </row>
  </sheetData>
  <sortState xmlns:xlrd2="http://schemas.microsoft.com/office/spreadsheetml/2017/richdata2" ref="B3:E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9"/>
  <sheetViews>
    <sheetView workbookViewId="0">
      <selection activeCell="I12" sqref="I12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2" t="s">
        <v>96</v>
      </c>
      <c r="B1" s="352"/>
      <c r="C1" s="352"/>
      <c r="D1" s="352"/>
      <c r="E1" s="352"/>
      <c r="F1" s="352"/>
      <c r="G1" s="352"/>
      <c r="H1" s="353"/>
      <c r="I1" s="353"/>
      <c r="J1" s="353"/>
      <c r="K1" s="353"/>
      <c r="L1" s="353"/>
    </row>
    <row r="2" spans="1:12" ht="17.399999999999999">
      <c r="A2" s="344"/>
      <c r="B2" s="344"/>
      <c r="C2" s="346" t="s">
        <v>91</v>
      </c>
      <c r="D2" s="346"/>
      <c r="E2" s="346"/>
      <c r="F2" s="346" t="s">
        <v>90</v>
      </c>
      <c r="G2" s="346"/>
    </row>
    <row r="3" spans="1:12" ht="17.399999999999999">
      <c r="A3" s="344"/>
      <c r="B3" s="344"/>
      <c r="C3" s="346">
        <v>20</v>
      </c>
      <c r="D3" s="346"/>
      <c r="E3" s="346"/>
      <c r="F3" s="346" t="s">
        <v>94</v>
      </c>
      <c r="G3" s="346"/>
    </row>
    <row r="4" spans="1:12" ht="17.399999999999999">
      <c r="A4" s="344"/>
      <c r="B4" s="344"/>
      <c r="C4" s="346" t="s">
        <v>93</v>
      </c>
      <c r="D4" s="346" t="s">
        <v>92</v>
      </c>
      <c r="E4" s="362"/>
      <c r="F4" s="346" t="s">
        <v>95</v>
      </c>
      <c r="G4" s="346" t="s">
        <v>92</v>
      </c>
    </row>
    <row r="5" spans="1:12" ht="17.399999999999999">
      <c r="A5" s="346">
        <v>1</v>
      </c>
      <c r="B5" s="344" t="s">
        <v>49</v>
      </c>
      <c r="C5" s="346">
        <v>2956</v>
      </c>
      <c r="D5" s="350">
        <v>147.80000000000001</v>
      </c>
      <c r="E5" s="360"/>
      <c r="F5" s="346">
        <v>2891</v>
      </c>
      <c r="G5" s="350">
        <v>144.55000000000001</v>
      </c>
    </row>
    <row r="6" spans="1:12" ht="17.399999999999999">
      <c r="A6" s="346">
        <v>2</v>
      </c>
      <c r="B6" s="344" t="s">
        <v>27</v>
      </c>
      <c r="C6" s="351">
        <v>2952</v>
      </c>
      <c r="D6" s="350">
        <v>147.6</v>
      </c>
      <c r="E6" s="360"/>
      <c r="F6" s="351">
        <v>2952</v>
      </c>
      <c r="G6" s="350">
        <v>147.6</v>
      </c>
    </row>
    <row r="7" spans="1:12" ht="17.399999999999999">
      <c r="A7" s="346">
        <v>3</v>
      </c>
      <c r="B7" s="344" t="s">
        <v>23</v>
      </c>
      <c r="C7" s="351">
        <v>2951</v>
      </c>
      <c r="D7" s="350">
        <v>147.55000000000001</v>
      </c>
      <c r="E7" s="360"/>
      <c r="F7" s="351">
        <v>2951</v>
      </c>
      <c r="G7" s="350">
        <v>147.55000000000001</v>
      </c>
    </row>
    <row r="8" spans="1:12" ht="17.399999999999999">
      <c r="A8" s="346">
        <v>4</v>
      </c>
      <c r="B8" s="344" t="s">
        <v>50</v>
      </c>
      <c r="C8" s="346">
        <v>2919</v>
      </c>
      <c r="D8" s="350">
        <v>145.94999999999999</v>
      </c>
      <c r="E8" s="360"/>
      <c r="F8" s="346">
        <v>2919</v>
      </c>
      <c r="G8" s="350">
        <v>145.94999999999999</v>
      </c>
    </row>
    <row r="9" spans="1:12" ht="17.399999999999999">
      <c r="A9" s="346">
        <v>5</v>
      </c>
      <c r="B9" s="344" t="s">
        <v>66</v>
      </c>
      <c r="C9" s="346">
        <v>2916</v>
      </c>
      <c r="D9" s="350">
        <v>145.80000000000001</v>
      </c>
      <c r="E9" s="360"/>
      <c r="F9" s="351">
        <v>2916</v>
      </c>
      <c r="G9" s="350">
        <v>145.80000000000001</v>
      </c>
      <c r="I9" s="361"/>
    </row>
    <row r="10" spans="1:12" ht="17.399999999999999">
      <c r="A10" s="346">
        <v>6</v>
      </c>
      <c r="B10" s="344" t="s">
        <v>22</v>
      </c>
      <c r="C10" s="346">
        <v>2898</v>
      </c>
      <c r="D10" s="350">
        <v>144.9</v>
      </c>
      <c r="E10" s="360"/>
      <c r="F10" s="346">
        <v>2898</v>
      </c>
      <c r="G10" s="350">
        <v>144.9</v>
      </c>
    </row>
    <row r="11" spans="1:12" ht="17.399999999999999">
      <c r="A11" s="346">
        <v>7</v>
      </c>
      <c r="B11" s="344" t="s">
        <v>24</v>
      </c>
      <c r="C11" s="346">
        <v>2887</v>
      </c>
      <c r="D11" s="350">
        <v>144.35</v>
      </c>
      <c r="E11" s="360" t="s">
        <v>91</v>
      </c>
      <c r="F11" s="346">
        <v>2887</v>
      </c>
      <c r="G11" s="350">
        <v>144.35</v>
      </c>
    </row>
    <row r="12" spans="1:12" ht="17.399999999999999">
      <c r="A12" s="346">
        <v>8</v>
      </c>
      <c r="B12" s="344" t="s">
        <v>38</v>
      </c>
      <c r="C12" s="346">
        <v>2887</v>
      </c>
      <c r="D12" s="350">
        <v>144.35</v>
      </c>
      <c r="E12" s="360"/>
      <c r="F12" s="346">
        <v>2887</v>
      </c>
      <c r="G12" s="350">
        <v>144.35</v>
      </c>
    </row>
    <row r="13" spans="1:12" ht="17.399999999999999">
      <c r="A13" s="346">
        <v>9</v>
      </c>
      <c r="B13" s="344" t="s">
        <v>54</v>
      </c>
      <c r="C13" s="346">
        <v>2872</v>
      </c>
      <c r="D13" s="350">
        <v>143.6</v>
      </c>
      <c r="E13" s="360" t="s">
        <v>91</v>
      </c>
      <c r="F13" s="346">
        <v>2872</v>
      </c>
      <c r="G13" s="350">
        <v>143.6</v>
      </c>
    </row>
    <row r="14" spans="1:12" ht="17.399999999999999">
      <c r="A14" s="346">
        <v>10</v>
      </c>
      <c r="B14" s="344" t="s">
        <v>26</v>
      </c>
      <c r="C14" s="346">
        <v>2861</v>
      </c>
      <c r="D14" s="350">
        <v>143.05000000000001</v>
      </c>
      <c r="E14" s="360"/>
      <c r="F14" s="346">
        <v>2832</v>
      </c>
      <c r="G14" s="350">
        <v>141.6</v>
      </c>
    </row>
    <row r="15" spans="1:12" ht="17.399999999999999">
      <c r="A15" s="346">
        <v>11</v>
      </c>
      <c r="B15" s="344" t="s">
        <v>29</v>
      </c>
      <c r="C15" s="346">
        <v>2860</v>
      </c>
      <c r="D15" s="350">
        <v>143</v>
      </c>
      <c r="E15" s="410" t="s">
        <v>91</v>
      </c>
      <c r="F15" s="346">
        <v>2860</v>
      </c>
      <c r="G15" s="350">
        <v>143</v>
      </c>
    </row>
    <row r="16" spans="1:12" ht="17.399999999999999">
      <c r="A16" s="346">
        <v>12</v>
      </c>
      <c r="B16" s="344" t="s">
        <v>25</v>
      </c>
      <c r="C16" s="346">
        <v>2846</v>
      </c>
      <c r="D16" s="350">
        <v>142.30000000000001</v>
      </c>
      <c r="E16" s="360"/>
      <c r="F16" s="346">
        <v>2824</v>
      </c>
      <c r="G16" s="350">
        <v>141.19999999999999</v>
      </c>
    </row>
    <row r="17" spans="1:7" ht="17.399999999999999">
      <c r="A17" s="346">
        <v>13</v>
      </c>
      <c r="B17" s="344" t="s">
        <v>101</v>
      </c>
      <c r="C17" s="351">
        <v>2831</v>
      </c>
      <c r="D17" s="350">
        <v>141.55000000000001</v>
      </c>
      <c r="E17" s="360"/>
      <c r="F17" s="351">
        <v>2732</v>
      </c>
      <c r="G17" s="350">
        <v>136.6</v>
      </c>
    </row>
    <row r="18" spans="1:7" ht="17.399999999999999">
      <c r="A18" s="346">
        <v>14</v>
      </c>
      <c r="B18" s="344" t="s">
        <v>3</v>
      </c>
      <c r="C18" s="346">
        <v>2813</v>
      </c>
      <c r="D18" s="350">
        <v>140.65</v>
      </c>
      <c r="E18" s="360"/>
      <c r="F18" s="346">
        <v>2765</v>
      </c>
      <c r="G18" s="350">
        <v>138.25</v>
      </c>
    </row>
    <row r="19" spans="1:7" ht="17.399999999999999">
      <c r="A19" s="346">
        <v>15</v>
      </c>
      <c r="B19" s="344" t="s">
        <v>12</v>
      </c>
      <c r="C19" s="351">
        <v>2810</v>
      </c>
      <c r="D19" s="350">
        <v>140.5</v>
      </c>
      <c r="E19" s="360"/>
      <c r="F19" s="351">
        <v>2810</v>
      </c>
      <c r="G19" s="350">
        <v>140.5</v>
      </c>
    </row>
    <row r="20" spans="1:7" ht="17.399999999999999">
      <c r="A20" s="346">
        <v>16</v>
      </c>
      <c r="B20" s="344" t="s">
        <v>60</v>
      </c>
      <c r="C20" s="346">
        <v>2803</v>
      </c>
      <c r="D20" s="350">
        <v>140.15</v>
      </c>
      <c r="E20" s="360"/>
      <c r="F20" s="351">
        <v>2803</v>
      </c>
      <c r="G20" s="350">
        <v>140.15</v>
      </c>
    </row>
    <row r="21" spans="1:7" ht="17.399999999999999">
      <c r="A21" s="346">
        <v>17</v>
      </c>
      <c r="B21" s="344" t="s">
        <v>30</v>
      </c>
      <c r="C21" s="346">
        <v>2799</v>
      </c>
      <c r="D21" s="350">
        <v>139.94999999999999</v>
      </c>
      <c r="E21" s="360"/>
      <c r="F21" s="346">
        <v>2786</v>
      </c>
      <c r="G21" s="350">
        <v>139.30000000000001</v>
      </c>
    </row>
    <row r="22" spans="1:7" ht="17.399999999999999">
      <c r="A22" s="346">
        <v>18</v>
      </c>
      <c r="B22" s="344" t="s">
        <v>83</v>
      </c>
      <c r="C22" s="346">
        <v>2796</v>
      </c>
      <c r="D22" s="350">
        <v>139.80000000000001</v>
      </c>
      <c r="E22" s="360"/>
      <c r="F22" s="351">
        <v>2796</v>
      </c>
      <c r="G22" s="350">
        <v>139.80000000000001</v>
      </c>
    </row>
    <row r="23" spans="1:7" ht="17.399999999999999">
      <c r="A23" s="346">
        <v>19</v>
      </c>
      <c r="B23" s="344" t="s">
        <v>36</v>
      </c>
      <c r="C23" s="346">
        <v>2767</v>
      </c>
      <c r="D23" s="350">
        <v>138.35</v>
      </c>
      <c r="E23" s="360"/>
      <c r="F23" s="346">
        <v>2742</v>
      </c>
      <c r="G23" s="350">
        <v>137.1</v>
      </c>
    </row>
    <row r="24" spans="1:7" ht="17.399999999999999">
      <c r="A24" s="346">
        <v>20</v>
      </c>
      <c r="B24" s="344" t="s">
        <v>4</v>
      </c>
      <c r="C24" s="346">
        <v>2757</v>
      </c>
      <c r="D24" s="350">
        <v>137.85</v>
      </c>
      <c r="F24" s="346">
        <v>2757</v>
      </c>
      <c r="G24" s="350">
        <v>137.85</v>
      </c>
    </row>
    <row r="25" spans="1:7" ht="17.399999999999999">
      <c r="A25" s="346">
        <v>21</v>
      </c>
      <c r="B25" s="344" t="s">
        <v>28</v>
      </c>
      <c r="C25" s="346">
        <v>2719</v>
      </c>
      <c r="D25" s="350">
        <v>135.94999999999999</v>
      </c>
      <c r="E25" s="360" t="s">
        <v>91</v>
      </c>
      <c r="F25" s="346">
        <v>2719</v>
      </c>
      <c r="G25" s="350">
        <v>135.94999999999999</v>
      </c>
    </row>
    <row r="26" spans="1:7" ht="17.399999999999999">
      <c r="A26" s="346">
        <v>22</v>
      </c>
      <c r="B26" s="344" t="s">
        <v>37</v>
      </c>
      <c r="C26" s="351">
        <v>2719</v>
      </c>
      <c r="D26" s="350">
        <v>135.94999999999999</v>
      </c>
      <c r="E26" s="360" t="s">
        <v>91</v>
      </c>
      <c r="F26" s="351">
        <v>2719</v>
      </c>
      <c r="G26" s="350">
        <v>135.94999999999999</v>
      </c>
    </row>
    <row r="27" spans="1:7" ht="17.399999999999999">
      <c r="A27" s="346">
        <v>23</v>
      </c>
      <c r="B27" s="344" t="s">
        <v>78</v>
      </c>
      <c r="C27" s="346">
        <v>2699</v>
      </c>
      <c r="D27" s="350">
        <v>134.94999999999999</v>
      </c>
      <c r="E27" s="360"/>
      <c r="F27" s="351">
        <v>2699</v>
      </c>
      <c r="G27" s="350">
        <v>134.94999999999999</v>
      </c>
    </row>
    <row r="28" spans="1:7" ht="17.399999999999999">
      <c r="A28" s="346">
        <v>24</v>
      </c>
      <c r="B28" s="344" t="s">
        <v>34</v>
      </c>
      <c r="C28" s="351">
        <v>2666</v>
      </c>
      <c r="D28" s="350">
        <v>133.30000000000001</v>
      </c>
      <c r="F28" s="351">
        <v>2509</v>
      </c>
      <c r="G28" s="350">
        <v>125.45</v>
      </c>
    </row>
    <row r="29" spans="1:7" ht="17.399999999999999">
      <c r="A29" s="346">
        <v>25</v>
      </c>
      <c r="B29" s="344" t="s">
        <v>51</v>
      </c>
      <c r="C29" s="351">
        <v>2639</v>
      </c>
      <c r="D29" s="350">
        <v>131.94999999999999</v>
      </c>
      <c r="E29" s="360"/>
      <c r="F29" s="351">
        <v>0</v>
      </c>
      <c r="G29" s="350">
        <v>0</v>
      </c>
    </row>
    <row r="30" spans="1:7" ht="17.399999999999999">
      <c r="A30" s="346">
        <v>26</v>
      </c>
      <c r="B30" s="344" t="s">
        <v>55</v>
      </c>
      <c r="C30" s="346">
        <v>2635</v>
      </c>
      <c r="D30" s="350">
        <v>131.75</v>
      </c>
      <c r="E30" s="360"/>
      <c r="F30" s="351">
        <v>2635</v>
      </c>
      <c r="G30" s="350">
        <v>131.75</v>
      </c>
    </row>
    <row r="31" spans="1:7" ht="17.399999999999999">
      <c r="A31" s="346">
        <v>27</v>
      </c>
      <c r="B31" s="344" t="s">
        <v>53</v>
      </c>
      <c r="C31" s="351">
        <v>2613</v>
      </c>
      <c r="D31" s="350">
        <v>130.65</v>
      </c>
      <c r="E31" s="360"/>
      <c r="F31" s="351">
        <v>2551</v>
      </c>
      <c r="G31" s="350">
        <v>127.55</v>
      </c>
    </row>
    <row r="32" spans="1:7" ht="17.399999999999999">
      <c r="A32" s="346">
        <v>28</v>
      </c>
      <c r="B32" s="344" t="s">
        <v>32</v>
      </c>
      <c r="C32" s="351">
        <v>2539</v>
      </c>
      <c r="D32" s="350">
        <v>126.95</v>
      </c>
      <c r="E32" s="360"/>
      <c r="F32" s="351">
        <v>2539</v>
      </c>
      <c r="G32" s="350">
        <v>126.95</v>
      </c>
    </row>
    <row r="33" spans="1:7" ht="17.399999999999999">
      <c r="A33" s="346">
        <v>29</v>
      </c>
      <c r="B33" s="344" t="s">
        <v>102</v>
      </c>
      <c r="C33" s="351">
        <v>2537</v>
      </c>
      <c r="D33" s="350">
        <v>126.85</v>
      </c>
      <c r="E33" s="360"/>
      <c r="F33" s="351">
        <v>2537</v>
      </c>
      <c r="G33" s="350">
        <v>126.85</v>
      </c>
    </row>
    <row r="34" spans="1:7" ht="17.399999999999999">
      <c r="A34" s="346">
        <v>30</v>
      </c>
      <c r="B34" s="344" t="s">
        <v>41</v>
      </c>
      <c r="C34" s="346">
        <v>2515</v>
      </c>
      <c r="D34" s="350">
        <v>125.75</v>
      </c>
      <c r="E34" s="360"/>
      <c r="F34" s="351">
        <v>2437</v>
      </c>
      <c r="G34" s="350">
        <v>121.85</v>
      </c>
    </row>
    <row r="35" spans="1:7" ht="17.399999999999999">
      <c r="A35" s="346">
        <v>31</v>
      </c>
      <c r="B35" s="344" t="s">
        <v>33</v>
      </c>
      <c r="C35" s="351">
        <v>2501</v>
      </c>
      <c r="D35" s="350">
        <v>125.05</v>
      </c>
      <c r="E35" s="360"/>
      <c r="F35" s="351">
        <v>2405</v>
      </c>
      <c r="G35" s="350">
        <v>120.25</v>
      </c>
    </row>
    <row r="36" spans="1:7" ht="17.399999999999999">
      <c r="A36" s="346">
        <v>32</v>
      </c>
      <c r="B36" s="344" t="s">
        <v>63</v>
      </c>
      <c r="C36" s="346">
        <v>2487</v>
      </c>
      <c r="D36" s="350">
        <v>124.35</v>
      </c>
      <c r="E36" s="360"/>
      <c r="F36" s="351">
        <v>2487</v>
      </c>
      <c r="G36" s="350">
        <v>124.35</v>
      </c>
    </row>
    <row r="37" spans="1:7" ht="17.399999999999999">
      <c r="A37" s="346">
        <v>33</v>
      </c>
      <c r="B37" s="344" t="s">
        <v>77</v>
      </c>
      <c r="C37" s="351">
        <v>2471</v>
      </c>
      <c r="D37" s="350">
        <v>123.55</v>
      </c>
      <c r="E37" s="360"/>
      <c r="F37" s="351">
        <v>2471</v>
      </c>
      <c r="G37" s="350">
        <v>123.55</v>
      </c>
    </row>
    <row r="38" spans="1:7" ht="17.399999999999999">
      <c r="A38" s="346">
        <v>34</v>
      </c>
      <c r="B38" s="344" t="s">
        <v>61</v>
      </c>
      <c r="C38" s="346">
        <v>2465</v>
      </c>
      <c r="D38" s="350">
        <v>123.25</v>
      </c>
      <c r="E38" s="360"/>
      <c r="F38" s="351">
        <v>2465</v>
      </c>
      <c r="G38" s="350">
        <v>123.25</v>
      </c>
    </row>
    <row r="39" spans="1:7" ht="17.399999999999999">
      <c r="A39" s="346">
        <v>35</v>
      </c>
      <c r="B39" s="344" t="s">
        <v>35</v>
      </c>
      <c r="C39" s="407">
        <v>2461</v>
      </c>
      <c r="D39" s="408">
        <v>123.05</v>
      </c>
      <c r="E39" s="409"/>
      <c r="F39" s="407">
        <v>2461</v>
      </c>
      <c r="G39" s="408">
        <v>123.05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R34" sqref="R34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5" t="s">
        <v>103</v>
      </c>
      <c r="C1" s="375"/>
      <c r="D1" s="375"/>
      <c r="E1" s="375"/>
      <c r="F1" s="375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22</v>
      </c>
      <c r="C3" s="73">
        <v>2848</v>
      </c>
      <c r="D3" s="135">
        <v>142.4</v>
      </c>
      <c r="E3" s="292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50</v>
      </c>
      <c r="C4" s="73">
        <v>2913</v>
      </c>
      <c r="D4" s="135">
        <v>145.65</v>
      </c>
      <c r="E4" s="292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27</v>
      </c>
      <c r="C5" s="73">
        <v>2926</v>
      </c>
      <c r="D5" s="135">
        <v>146.30000000000001</v>
      </c>
      <c r="E5" s="292">
        <v>28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23</v>
      </c>
      <c r="C6" s="73">
        <v>2911</v>
      </c>
      <c r="D6" s="135">
        <v>145.55000000000001</v>
      </c>
      <c r="E6" s="292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54</v>
      </c>
      <c r="C7" s="95">
        <v>2872</v>
      </c>
      <c r="D7" s="135">
        <v>143.6</v>
      </c>
      <c r="E7" s="292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38</v>
      </c>
      <c r="C8" s="73">
        <v>2859</v>
      </c>
      <c r="D8" s="135">
        <v>142.94999999999999</v>
      </c>
      <c r="E8" s="292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66</v>
      </c>
      <c r="C9" s="73">
        <v>2855</v>
      </c>
      <c r="D9" s="135">
        <v>142.75</v>
      </c>
      <c r="E9" s="292">
        <v>28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24</v>
      </c>
      <c r="C10" s="73">
        <v>2887</v>
      </c>
      <c r="D10" s="135">
        <v>144.35</v>
      </c>
      <c r="E10" s="292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25</v>
      </c>
      <c r="C11" s="73">
        <v>2794</v>
      </c>
      <c r="D11" s="135">
        <v>139.69999999999999</v>
      </c>
      <c r="E11" s="292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49</v>
      </c>
      <c r="C12" s="53">
        <v>2818</v>
      </c>
      <c r="D12" s="138">
        <v>140.9</v>
      </c>
      <c r="E12" s="129">
        <v>25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06">
        <v>0</v>
      </c>
      <c r="D13" s="138">
        <v>0</v>
      </c>
      <c r="E13" s="366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5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29</v>
      </c>
      <c r="C16" s="95">
        <v>2860</v>
      </c>
      <c r="D16" s="124">
        <v>143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60</v>
      </c>
      <c r="C17" s="73">
        <v>2787</v>
      </c>
      <c r="D17" s="124">
        <v>139.35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12</v>
      </c>
      <c r="C18" s="73">
        <v>2761</v>
      </c>
      <c r="D18" s="124">
        <v>138.05000000000001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28</v>
      </c>
      <c r="C19" s="73">
        <v>2719</v>
      </c>
      <c r="D19" s="124">
        <v>135.94999999999999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37</v>
      </c>
      <c r="C20" s="95">
        <v>2719</v>
      </c>
      <c r="D20" s="124">
        <v>135.94999999999999</v>
      </c>
      <c r="E20" s="140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4</v>
      </c>
      <c r="C21" s="95">
        <v>2618</v>
      </c>
      <c r="D21" s="124">
        <v>130.9</v>
      </c>
      <c r="E21" s="125">
        <v>29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83</v>
      </c>
      <c r="C22" s="73">
        <v>2789</v>
      </c>
      <c r="D22" s="124">
        <v>139.44999999999999</v>
      </c>
      <c r="E22" s="125">
        <v>27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55</v>
      </c>
      <c r="C23" s="73">
        <v>2534</v>
      </c>
      <c r="D23" s="124">
        <v>126.7</v>
      </c>
      <c r="E23" s="125">
        <v>27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30</v>
      </c>
      <c r="C24" s="73">
        <v>2759</v>
      </c>
      <c r="D24" s="124">
        <v>137.94999999999999</v>
      </c>
      <c r="E24" s="125">
        <v>26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78</v>
      </c>
      <c r="C25" s="73">
        <v>0</v>
      </c>
      <c r="D25" s="124">
        <v>0</v>
      </c>
      <c r="E25" s="125">
        <v>0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3</v>
      </c>
      <c r="C26" s="96">
        <v>0</v>
      </c>
      <c r="D26" s="293">
        <v>0</v>
      </c>
      <c r="E26" s="129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3">
        <v>0</v>
      </c>
      <c r="E27" s="129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32</v>
      </c>
      <c r="C30" s="73">
        <v>2529</v>
      </c>
      <c r="D30" s="124">
        <v>126.45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33</v>
      </c>
      <c r="C31" s="73">
        <v>2405</v>
      </c>
      <c r="D31" s="124">
        <v>120.25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34</v>
      </c>
      <c r="C32" s="73">
        <v>2505</v>
      </c>
      <c r="D32" s="124">
        <v>125.25</v>
      </c>
      <c r="E32" s="125">
        <v>29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31</v>
      </c>
      <c r="C33" s="73">
        <v>2499</v>
      </c>
      <c r="D33" s="124">
        <v>124.95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77</v>
      </c>
      <c r="C34" s="73">
        <v>2466</v>
      </c>
      <c r="D34" s="52">
        <v>123.3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63</v>
      </c>
      <c r="C35" s="73">
        <v>2397</v>
      </c>
      <c r="D35" s="52">
        <v>119.85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61</v>
      </c>
      <c r="C36" s="73">
        <v>2410</v>
      </c>
      <c r="D36" s="52">
        <v>120.5</v>
      </c>
      <c r="E36" s="125">
        <v>28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41</v>
      </c>
      <c r="C37" s="95">
        <v>2332</v>
      </c>
      <c r="D37" s="52">
        <v>116.6</v>
      </c>
      <c r="E37" s="125">
        <v>28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35</v>
      </c>
      <c r="C38" s="95">
        <v>2405</v>
      </c>
      <c r="D38" s="52">
        <v>120.25</v>
      </c>
      <c r="E38" s="125">
        <v>23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53</v>
      </c>
      <c r="C39" s="53">
        <v>0</v>
      </c>
      <c r="D39" s="127">
        <v>0</v>
      </c>
      <c r="E39" s="128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workbookViewId="0">
      <selection activeCell="AD14" sqref="AD1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6" t="s">
        <v>7</v>
      </c>
      <c r="G1" s="376"/>
      <c r="H1" s="376"/>
      <c r="I1" s="58"/>
      <c r="J1" s="58"/>
      <c r="K1" s="59"/>
      <c r="L1" s="376" t="s">
        <v>8</v>
      </c>
      <c r="M1" s="376"/>
      <c r="N1" s="376"/>
      <c r="O1" s="58"/>
      <c r="P1" s="58"/>
      <c r="Q1" s="59"/>
      <c r="R1" s="376" t="s">
        <v>9</v>
      </c>
      <c r="S1" s="376"/>
      <c r="T1" s="376"/>
      <c r="U1" s="58"/>
      <c r="V1" s="58"/>
      <c r="W1" s="59"/>
      <c r="X1" s="376" t="s">
        <v>56</v>
      </c>
      <c r="Y1" s="376"/>
      <c r="Z1" s="376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6">
        <v>1</v>
      </c>
      <c r="C3" s="317" t="s">
        <v>27</v>
      </c>
      <c r="D3" s="264">
        <f>SUM(K3+Q3+W3+AC3)</f>
        <v>2926</v>
      </c>
      <c r="E3" s="283">
        <f>SUM(D3)/20</f>
        <v>146.30000000000001</v>
      </c>
      <c r="F3" s="265">
        <v>148</v>
      </c>
      <c r="G3" s="265">
        <v>148</v>
      </c>
      <c r="H3" s="265">
        <v>148</v>
      </c>
      <c r="I3" s="265">
        <v>148</v>
      </c>
      <c r="J3" s="265">
        <v>148</v>
      </c>
      <c r="K3" s="264">
        <f>SUM(F3:J3)</f>
        <v>740</v>
      </c>
      <c r="L3" s="265">
        <v>148</v>
      </c>
      <c r="M3" s="265">
        <v>148</v>
      </c>
      <c r="N3" s="265">
        <v>148</v>
      </c>
      <c r="O3" s="265">
        <v>148</v>
      </c>
      <c r="P3" s="265">
        <v>148</v>
      </c>
      <c r="Q3" s="264">
        <f>SUM(L3:P3)</f>
        <v>740</v>
      </c>
      <c r="R3" s="284">
        <v>152</v>
      </c>
      <c r="S3" s="265">
        <v>148</v>
      </c>
      <c r="T3" s="265">
        <v>148</v>
      </c>
      <c r="U3" s="265">
        <v>140</v>
      </c>
      <c r="V3" s="265">
        <v>135</v>
      </c>
      <c r="W3" s="264">
        <f>SUM(R3:V3)</f>
        <v>723</v>
      </c>
      <c r="X3" s="285">
        <v>152</v>
      </c>
      <c r="Y3" s="285">
        <v>144</v>
      </c>
      <c r="Z3" s="285">
        <v>135</v>
      </c>
      <c r="AA3" s="285">
        <v>144</v>
      </c>
      <c r="AB3" s="285">
        <v>148</v>
      </c>
      <c r="AC3" s="286">
        <f>SUM(X3:AB3)</f>
        <v>723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50</v>
      </c>
      <c r="D4" s="60">
        <f>SUM(K4+Q4+W4+AC4)</f>
        <v>2913</v>
      </c>
      <c r="E4" s="61">
        <f>SUM(D4)/20</f>
        <v>145.65</v>
      </c>
      <c r="F4" s="62">
        <v>144</v>
      </c>
      <c r="G4" s="62">
        <v>148</v>
      </c>
      <c r="H4" s="62">
        <v>152</v>
      </c>
      <c r="I4" s="62">
        <v>147</v>
      </c>
      <c r="J4" s="62">
        <v>148</v>
      </c>
      <c r="K4" s="60">
        <f>SUM(F4:J4)</f>
        <v>739</v>
      </c>
      <c r="L4" s="62">
        <v>148</v>
      </c>
      <c r="M4" s="62">
        <v>148</v>
      </c>
      <c r="N4" s="62">
        <v>144</v>
      </c>
      <c r="O4" s="62">
        <v>142</v>
      </c>
      <c r="P4" s="62">
        <v>133</v>
      </c>
      <c r="Q4" s="60">
        <f>SUM(L4:P4)</f>
        <v>715</v>
      </c>
      <c r="R4" s="62">
        <v>144</v>
      </c>
      <c r="S4" s="62">
        <v>148</v>
      </c>
      <c r="T4" s="62">
        <v>144</v>
      </c>
      <c r="U4" s="62">
        <v>148</v>
      </c>
      <c r="V4" s="62">
        <v>148</v>
      </c>
      <c r="W4" s="60">
        <f>SUM(R4:V4)</f>
        <v>732</v>
      </c>
      <c r="X4" s="356">
        <v>144</v>
      </c>
      <c r="Y4" s="356">
        <v>148</v>
      </c>
      <c r="Z4" s="356">
        <v>144</v>
      </c>
      <c r="AA4" s="356">
        <v>147</v>
      </c>
      <c r="AB4" s="356">
        <v>144</v>
      </c>
      <c r="AC4" s="287">
        <f>SUM(X4:AB4)</f>
        <v>727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23</v>
      </c>
      <c r="D5" s="60">
        <f>SUM(K5+Q5+W5+AC5)</f>
        <v>2911</v>
      </c>
      <c r="E5" s="61">
        <f>SUM(D5)/20</f>
        <v>145.55000000000001</v>
      </c>
      <c r="F5" s="62">
        <v>148</v>
      </c>
      <c r="G5" s="62">
        <v>148</v>
      </c>
      <c r="H5" s="62">
        <v>144</v>
      </c>
      <c r="I5" s="62">
        <v>144</v>
      </c>
      <c r="J5" s="62">
        <v>148</v>
      </c>
      <c r="K5" s="60">
        <f>SUM(F5:J5)</f>
        <v>732</v>
      </c>
      <c r="L5" s="62">
        <v>144</v>
      </c>
      <c r="M5" s="62">
        <v>148</v>
      </c>
      <c r="N5" s="62">
        <v>148</v>
      </c>
      <c r="O5" s="62">
        <v>144</v>
      </c>
      <c r="P5" s="62">
        <v>148</v>
      </c>
      <c r="Q5" s="60">
        <f>SUM(L5:P5)</f>
        <v>732</v>
      </c>
      <c r="R5" s="62">
        <v>148</v>
      </c>
      <c r="S5" s="62">
        <v>144</v>
      </c>
      <c r="T5" s="62">
        <v>140</v>
      </c>
      <c r="U5" s="62">
        <v>148</v>
      </c>
      <c r="V5" s="62">
        <v>136</v>
      </c>
      <c r="W5" s="60">
        <f>SUM(R5:V5)</f>
        <v>716</v>
      </c>
      <c r="X5" s="356">
        <v>144</v>
      </c>
      <c r="Y5" s="356">
        <v>148</v>
      </c>
      <c r="Z5" s="356">
        <v>147</v>
      </c>
      <c r="AA5" s="356">
        <v>144</v>
      </c>
      <c r="AB5" s="356">
        <v>148</v>
      </c>
      <c r="AC5" s="287">
        <f>SUM(X5:AB5)</f>
        <v>731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24</v>
      </c>
      <c r="D6" s="60">
        <f>SUM(K6+Q6+W6+AC6)</f>
        <v>2887</v>
      </c>
      <c r="E6" s="61">
        <f>SUM(D6)/20</f>
        <v>144.35</v>
      </c>
      <c r="F6" s="62">
        <v>129</v>
      </c>
      <c r="G6" s="62">
        <v>152</v>
      </c>
      <c r="H6" s="62">
        <v>148</v>
      </c>
      <c r="I6" s="62">
        <v>144</v>
      </c>
      <c r="J6" s="62">
        <v>144</v>
      </c>
      <c r="K6" s="60">
        <f>SUM(F6:J6)</f>
        <v>717</v>
      </c>
      <c r="L6" s="62">
        <v>148</v>
      </c>
      <c r="M6" s="62">
        <v>144</v>
      </c>
      <c r="N6" s="62">
        <v>148</v>
      </c>
      <c r="O6" s="62">
        <v>148</v>
      </c>
      <c r="P6" s="62">
        <v>148</v>
      </c>
      <c r="Q6" s="60">
        <f>SUM(L6:P6)</f>
        <v>736</v>
      </c>
      <c r="R6" s="355">
        <v>130</v>
      </c>
      <c r="S6" s="62">
        <v>132</v>
      </c>
      <c r="T6" s="62">
        <v>144</v>
      </c>
      <c r="U6" s="62">
        <v>148</v>
      </c>
      <c r="V6" s="62">
        <v>144</v>
      </c>
      <c r="W6" s="60">
        <f>SUM(R6:V6)</f>
        <v>698</v>
      </c>
      <c r="X6" s="356">
        <v>148</v>
      </c>
      <c r="Y6" s="356">
        <v>148</v>
      </c>
      <c r="Z6" s="356">
        <v>144</v>
      </c>
      <c r="AA6" s="356">
        <v>152</v>
      </c>
      <c r="AB6" s="356">
        <v>144</v>
      </c>
      <c r="AC6" s="287">
        <f>SUM(X6:AB6)</f>
        <v>736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54</v>
      </c>
      <c r="D7" s="60">
        <f>SUM(K7+Q7+W7+AC7)</f>
        <v>2872</v>
      </c>
      <c r="E7" s="61">
        <f>SUM(D7)/20</f>
        <v>143.6</v>
      </c>
      <c r="F7" s="62">
        <v>144</v>
      </c>
      <c r="G7" s="62">
        <v>144</v>
      </c>
      <c r="H7" s="62">
        <v>146</v>
      </c>
      <c r="I7" s="62">
        <v>148</v>
      </c>
      <c r="J7" s="62">
        <v>146</v>
      </c>
      <c r="K7" s="60">
        <f>SUM(F7:J7)</f>
        <v>728</v>
      </c>
      <c r="L7" s="62">
        <v>148</v>
      </c>
      <c r="M7" s="62">
        <v>142</v>
      </c>
      <c r="N7" s="62">
        <v>148</v>
      </c>
      <c r="O7" s="62">
        <v>152</v>
      </c>
      <c r="P7" s="62">
        <v>140</v>
      </c>
      <c r="Q7" s="60">
        <f>SUM(L7:P7)</f>
        <v>730</v>
      </c>
      <c r="R7" s="355">
        <v>132</v>
      </c>
      <c r="S7" s="62">
        <v>144</v>
      </c>
      <c r="T7" s="62">
        <v>144</v>
      </c>
      <c r="U7" s="62">
        <v>152</v>
      </c>
      <c r="V7" s="62">
        <v>143</v>
      </c>
      <c r="W7" s="60">
        <f>SUM(R7:V7)</f>
        <v>715</v>
      </c>
      <c r="X7" s="356">
        <v>141</v>
      </c>
      <c r="Y7" s="356">
        <v>133</v>
      </c>
      <c r="Z7" s="356">
        <v>140</v>
      </c>
      <c r="AA7" s="356">
        <v>144</v>
      </c>
      <c r="AB7" s="356">
        <v>141</v>
      </c>
      <c r="AC7" s="287">
        <f>SUM(X7:AB7)</f>
        <v>699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29</v>
      </c>
      <c r="D8" s="60">
        <f>SUM(K8+Q8+W8+AC8)</f>
        <v>2860</v>
      </c>
      <c r="E8" s="61">
        <f>SUM(D8)/20</f>
        <v>143</v>
      </c>
      <c r="F8" s="62">
        <v>147</v>
      </c>
      <c r="G8" s="62">
        <v>140</v>
      </c>
      <c r="H8" s="62">
        <v>140</v>
      </c>
      <c r="I8" s="62">
        <v>140</v>
      </c>
      <c r="J8" s="62">
        <v>140</v>
      </c>
      <c r="K8" s="60">
        <f>SUM(F8:J8)</f>
        <v>707</v>
      </c>
      <c r="L8" s="62">
        <v>148</v>
      </c>
      <c r="M8" s="62">
        <v>144</v>
      </c>
      <c r="N8" s="62">
        <v>144</v>
      </c>
      <c r="O8" s="62">
        <v>152</v>
      </c>
      <c r="P8" s="62">
        <v>140</v>
      </c>
      <c r="Q8" s="60">
        <f>SUM(L8:P8)</f>
        <v>728</v>
      </c>
      <c r="R8" s="62">
        <v>146</v>
      </c>
      <c r="S8" s="62">
        <v>130</v>
      </c>
      <c r="T8" s="62">
        <v>144</v>
      </c>
      <c r="U8" s="62">
        <v>144</v>
      </c>
      <c r="V8" s="62">
        <v>141</v>
      </c>
      <c r="W8" s="60">
        <f>SUM(R8:V8)</f>
        <v>705</v>
      </c>
      <c r="X8" s="273">
        <v>140</v>
      </c>
      <c r="Y8" s="273">
        <v>144</v>
      </c>
      <c r="Z8" s="273">
        <v>143</v>
      </c>
      <c r="AA8" s="273">
        <v>146</v>
      </c>
      <c r="AB8" s="273">
        <v>147</v>
      </c>
      <c r="AC8" s="287">
        <f>SUM(X8:AB8)</f>
        <v>720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38</v>
      </c>
      <c r="D9" s="60">
        <f>SUM(K9+Q9+W9+AC9)</f>
        <v>2859</v>
      </c>
      <c r="E9" s="61">
        <f>SUM(D9)/20</f>
        <v>142.94999999999999</v>
      </c>
      <c r="F9" s="62">
        <v>117</v>
      </c>
      <c r="G9" s="62">
        <v>150</v>
      </c>
      <c r="H9" s="62">
        <v>129</v>
      </c>
      <c r="I9" s="62">
        <v>144</v>
      </c>
      <c r="J9" s="62">
        <v>144</v>
      </c>
      <c r="K9" s="60">
        <f>SUM(F9:J9)</f>
        <v>684</v>
      </c>
      <c r="L9" s="62">
        <v>144</v>
      </c>
      <c r="M9" s="62">
        <v>148</v>
      </c>
      <c r="N9" s="62">
        <v>143</v>
      </c>
      <c r="O9" s="62">
        <v>144</v>
      </c>
      <c r="P9" s="62">
        <v>145</v>
      </c>
      <c r="Q9" s="60">
        <f>SUM(L9:P9)</f>
        <v>724</v>
      </c>
      <c r="R9" s="62">
        <v>144</v>
      </c>
      <c r="S9" s="62">
        <v>145</v>
      </c>
      <c r="T9" s="62">
        <v>144</v>
      </c>
      <c r="U9" s="62">
        <v>144</v>
      </c>
      <c r="V9" s="62">
        <v>146</v>
      </c>
      <c r="W9" s="60">
        <f>SUM(R9:V9)</f>
        <v>723</v>
      </c>
      <c r="X9" s="62">
        <v>144</v>
      </c>
      <c r="Y9" s="62">
        <v>148</v>
      </c>
      <c r="Z9" s="62">
        <v>144</v>
      </c>
      <c r="AA9" s="62">
        <v>146</v>
      </c>
      <c r="AB9" s="62">
        <v>146</v>
      </c>
      <c r="AC9" s="287">
        <f>SUM(X9:AB9)</f>
        <v>728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66</v>
      </c>
      <c r="D10" s="60">
        <f>SUM(K10+Q10+W10+AC10)</f>
        <v>2855</v>
      </c>
      <c r="E10" s="61">
        <f>SUM(D10)/20</f>
        <v>142.75</v>
      </c>
      <c r="F10" s="62">
        <v>129</v>
      </c>
      <c r="G10" s="62">
        <v>146</v>
      </c>
      <c r="H10" s="62">
        <v>140</v>
      </c>
      <c r="I10" s="62">
        <v>140</v>
      </c>
      <c r="J10" s="62">
        <v>140</v>
      </c>
      <c r="K10" s="60">
        <f>SUM(F10:J10)</f>
        <v>695</v>
      </c>
      <c r="L10" s="62">
        <v>147</v>
      </c>
      <c r="M10" s="62">
        <v>152</v>
      </c>
      <c r="N10" s="62">
        <v>144</v>
      </c>
      <c r="O10" s="62">
        <v>148</v>
      </c>
      <c r="P10" s="62">
        <v>148</v>
      </c>
      <c r="Q10" s="60">
        <f>SUM(L10:P10)</f>
        <v>739</v>
      </c>
      <c r="R10" s="62">
        <v>144</v>
      </c>
      <c r="S10" s="62">
        <v>148</v>
      </c>
      <c r="T10" s="62">
        <v>142</v>
      </c>
      <c r="U10" s="62">
        <v>124</v>
      </c>
      <c r="V10" s="62">
        <v>142</v>
      </c>
      <c r="W10" s="60">
        <f>SUM(R10:V10)</f>
        <v>700</v>
      </c>
      <c r="X10" s="273">
        <v>144</v>
      </c>
      <c r="Y10" s="273">
        <v>144</v>
      </c>
      <c r="Z10" s="273">
        <v>137</v>
      </c>
      <c r="AA10" s="273">
        <v>148</v>
      </c>
      <c r="AB10" s="273">
        <v>148</v>
      </c>
      <c r="AC10" s="287">
        <f>SUM(X10:AB10)</f>
        <v>721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22</v>
      </c>
      <c r="D11" s="60">
        <f>SUM(K11+Q11+W11+AC11)</f>
        <v>2848</v>
      </c>
      <c r="E11" s="61">
        <f>SUM(D11)/20</f>
        <v>142.4</v>
      </c>
      <c r="F11" s="62">
        <v>131</v>
      </c>
      <c r="G11" s="62">
        <v>143</v>
      </c>
      <c r="H11" s="62">
        <v>144</v>
      </c>
      <c r="I11" s="62">
        <v>140</v>
      </c>
      <c r="J11" s="62">
        <v>138</v>
      </c>
      <c r="K11" s="60">
        <f>SUM(F11:J11)</f>
        <v>696</v>
      </c>
      <c r="L11" s="62">
        <v>140</v>
      </c>
      <c r="M11" s="62">
        <v>144</v>
      </c>
      <c r="N11" s="62">
        <v>140</v>
      </c>
      <c r="O11" s="62">
        <v>140</v>
      </c>
      <c r="P11" s="62">
        <v>148</v>
      </c>
      <c r="Q11" s="60">
        <f>SUM(L11:P11)</f>
        <v>712</v>
      </c>
      <c r="R11" s="405">
        <v>144</v>
      </c>
      <c r="S11" s="62">
        <v>144</v>
      </c>
      <c r="T11" s="62">
        <v>148</v>
      </c>
      <c r="U11" s="62">
        <v>144</v>
      </c>
      <c r="V11" s="62">
        <v>144</v>
      </c>
      <c r="W11" s="60">
        <f>SUM(R11:V11)</f>
        <v>724</v>
      </c>
      <c r="X11" s="406">
        <v>144</v>
      </c>
      <c r="Y11" s="406">
        <v>140</v>
      </c>
      <c r="Z11" s="406">
        <v>140</v>
      </c>
      <c r="AA11" s="406">
        <v>144</v>
      </c>
      <c r="AB11" s="406">
        <v>148</v>
      </c>
      <c r="AC11" s="287">
        <f>SUM(X11:AB11)</f>
        <v>716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49</v>
      </c>
      <c r="D12" s="60">
        <f>SUM(K12+Q12+W12+AC12)</f>
        <v>2818</v>
      </c>
      <c r="E12" s="61">
        <f>SUM(D12)/20</f>
        <v>140.9</v>
      </c>
      <c r="F12" s="62">
        <v>144</v>
      </c>
      <c r="G12" s="62">
        <v>148</v>
      </c>
      <c r="H12" s="62">
        <v>148</v>
      </c>
      <c r="I12" s="62">
        <v>144</v>
      </c>
      <c r="J12" s="62">
        <v>144</v>
      </c>
      <c r="K12" s="60">
        <f>SUM(F12:J12)</f>
        <v>728</v>
      </c>
      <c r="L12" s="62">
        <v>148</v>
      </c>
      <c r="M12" s="62">
        <v>144</v>
      </c>
      <c r="N12" s="62">
        <v>144</v>
      </c>
      <c r="O12" s="62">
        <v>133</v>
      </c>
      <c r="P12" s="62">
        <v>144</v>
      </c>
      <c r="Q12" s="60">
        <f>SUM(L12:P12)</f>
        <v>713</v>
      </c>
      <c r="R12" s="355">
        <v>144</v>
      </c>
      <c r="S12" s="62">
        <v>132</v>
      </c>
      <c r="T12" s="62">
        <v>140</v>
      </c>
      <c r="U12" s="62">
        <v>144</v>
      </c>
      <c r="V12" s="62">
        <v>144</v>
      </c>
      <c r="W12" s="60">
        <f>SUM(R12:V12)</f>
        <v>704</v>
      </c>
      <c r="X12" s="356">
        <v>133</v>
      </c>
      <c r="Y12" s="356">
        <v>142</v>
      </c>
      <c r="Z12" s="356">
        <v>132</v>
      </c>
      <c r="AA12" s="356">
        <v>126</v>
      </c>
      <c r="AB12" s="356">
        <v>140</v>
      </c>
      <c r="AC12" s="287">
        <f>SUM(X12:AB12)</f>
        <v>673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25</v>
      </c>
      <c r="D13" s="60">
        <f>SUM(K13+Q13+W13+AC13)</f>
        <v>2794</v>
      </c>
      <c r="E13" s="61">
        <f>SUM(D13)/20</f>
        <v>139.69999999999999</v>
      </c>
      <c r="F13" s="62">
        <v>144</v>
      </c>
      <c r="G13" s="62">
        <v>144</v>
      </c>
      <c r="H13" s="62">
        <v>143</v>
      </c>
      <c r="I13" s="62">
        <v>140</v>
      </c>
      <c r="J13" s="62">
        <v>141</v>
      </c>
      <c r="K13" s="60">
        <f>SUM(F13:J13)</f>
        <v>712</v>
      </c>
      <c r="L13" s="62">
        <v>142</v>
      </c>
      <c r="M13" s="62">
        <v>140</v>
      </c>
      <c r="N13" s="62">
        <v>146</v>
      </c>
      <c r="O13" s="62">
        <v>130</v>
      </c>
      <c r="P13" s="62">
        <v>145</v>
      </c>
      <c r="Q13" s="60">
        <f>SUM(L13:P13)</f>
        <v>703</v>
      </c>
      <c r="R13" s="355">
        <v>132</v>
      </c>
      <c r="S13" s="62">
        <v>135</v>
      </c>
      <c r="T13" s="62">
        <v>130</v>
      </c>
      <c r="U13" s="62">
        <v>129</v>
      </c>
      <c r="V13" s="62">
        <v>144</v>
      </c>
      <c r="W13" s="60">
        <f>SUM(R13:V13)</f>
        <v>670</v>
      </c>
      <c r="X13" s="356">
        <v>142</v>
      </c>
      <c r="Y13" s="356">
        <v>146</v>
      </c>
      <c r="Z13" s="356">
        <v>144</v>
      </c>
      <c r="AA13" s="356">
        <v>144</v>
      </c>
      <c r="AB13" s="356">
        <v>133</v>
      </c>
      <c r="AC13" s="287">
        <f>SUM(X13:AB13)</f>
        <v>709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83</v>
      </c>
      <c r="D14" s="60">
        <f>SUM(K14+Q14+W14+AC14)</f>
        <v>2789</v>
      </c>
      <c r="E14" s="61">
        <f>SUM(D14)/20</f>
        <v>139.44999999999999</v>
      </c>
      <c r="F14" s="62">
        <v>140</v>
      </c>
      <c r="G14" s="62">
        <v>123</v>
      </c>
      <c r="H14" s="62">
        <v>141</v>
      </c>
      <c r="I14" s="62">
        <v>113</v>
      </c>
      <c r="J14" s="62">
        <v>140</v>
      </c>
      <c r="K14" s="60">
        <f>SUM(F14:J14)</f>
        <v>657</v>
      </c>
      <c r="L14" s="62">
        <v>127</v>
      </c>
      <c r="M14" s="62">
        <v>140</v>
      </c>
      <c r="N14" s="62">
        <v>144</v>
      </c>
      <c r="O14" s="62">
        <v>133</v>
      </c>
      <c r="P14" s="62">
        <v>143</v>
      </c>
      <c r="Q14" s="60">
        <f>SUM(L14:P14)</f>
        <v>687</v>
      </c>
      <c r="R14" s="355">
        <v>140</v>
      </c>
      <c r="S14" s="62">
        <v>144</v>
      </c>
      <c r="T14" s="62">
        <v>148</v>
      </c>
      <c r="U14" s="62">
        <v>148</v>
      </c>
      <c r="V14" s="62">
        <v>145</v>
      </c>
      <c r="W14" s="60">
        <f>SUM(R14:V14)</f>
        <v>725</v>
      </c>
      <c r="X14" s="356">
        <v>144</v>
      </c>
      <c r="Y14" s="356">
        <v>148</v>
      </c>
      <c r="Z14" s="356">
        <v>140</v>
      </c>
      <c r="AA14" s="356">
        <v>144</v>
      </c>
      <c r="AB14" s="356">
        <v>144</v>
      </c>
      <c r="AC14" s="287">
        <f>SUM(X14:AB14)</f>
        <v>720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60</v>
      </c>
      <c r="D15" s="60">
        <f>SUM(K15+Q15+W15+AC15)</f>
        <v>2787</v>
      </c>
      <c r="E15" s="61">
        <f>SUM(D15)/20</f>
        <v>139.35</v>
      </c>
      <c r="F15" s="62">
        <v>143</v>
      </c>
      <c r="G15" s="62">
        <v>143</v>
      </c>
      <c r="H15" s="62">
        <v>131</v>
      </c>
      <c r="I15" s="62">
        <v>144</v>
      </c>
      <c r="J15" s="62">
        <v>133</v>
      </c>
      <c r="K15" s="60">
        <f>SUM(F15:J15)</f>
        <v>694</v>
      </c>
      <c r="L15" s="62">
        <v>143</v>
      </c>
      <c r="M15" s="62">
        <v>143</v>
      </c>
      <c r="N15" s="62">
        <v>142</v>
      </c>
      <c r="O15" s="62">
        <v>128</v>
      </c>
      <c r="P15" s="62">
        <v>148</v>
      </c>
      <c r="Q15" s="60">
        <f>SUM(L15:P15)</f>
        <v>704</v>
      </c>
      <c r="R15" s="62">
        <v>144</v>
      </c>
      <c r="S15" s="62">
        <v>128</v>
      </c>
      <c r="T15" s="62">
        <v>144</v>
      </c>
      <c r="U15" s="62">
        <v>148</v>
      </c>
      <c r="V15" s="62">
        <v>148</v>
      </c>
      <c r="W15" s="60">
        <f>SUM(R15:V15)</f>
        <v>712</v>
      </c>
      <c r="X15" s="356">
        <v>115</v>
      </c>
      <c r="Y15" s="356">
        <v>144</v>
      </c>
      <c r="Z15" s="356">
        <v>144</v>
      </c>
      <c r="AA15" s="356">
        <v>144</v>
      </c>
      <c r="AB15" s="356">
        <v>130</v>
      </c>
      <c r="AC15" s="287">
        <f>SUM(X15:AB15)</f>
        <v>677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12</v>
      </c>
      <c r="D16" s="60">
        <f>SUM(K16+Q16+W16+AC16)</f>
        <v>2761</v>
      </c>
      <c r="E16" s="61">
        <f>SUM(D16)/20</f>
        <v>138.05000000000001</v>
      </c>
      <c r="F16" s="62">
        <v>120</v>
      </c>
      <c r="G16" s="62">
        <v>140</v>
      </c>
      <c r="H16" s="62">
        <v>140</v>
      </c>
      <c r="I16" s="62">
        <v>143</v>
      </c>
      <c r="J16" s="62">
        <v>127</v>
      </c>
      <c r="K16" s="60">
        <f>SUM(F16:J16)</f>
        <v>670</v>
      </c>
      <c r="L16" s="62">
        <v>148</v>
      </c>
      <c r="M16" s="62">
        <v>133</v>
      </c>
      <c r="N16" s="62">
        <v>145</v>
      </c>
      <c r="O16" s="62">
        <v>144</v>
      </c>
      <c r="P16" s="62">
        <v>127</v>
      </c>
      <c r="Q16" s="60">
        <f>SUM(L16:P16)</f>
        <v>697</v>
      </c>
      <c r="R16" s="355">
        <v>133</v>
      </c>
      <c r="S16" s="355">
        <v>144</v>
      </c>
      <c r="T16" s="355">
        <v>148</v>
      </c>
      <c r="U16" s="355">
        <v>140</v>
      </c>
      <c r="V16" s="62">
        <v>130</v>
      </c>
      <c r="W16" s="60">
        <f>SUM(R16:V16)</f>
        <v>695</v>
      </c>
      <c r="X16" s="356">
        <v>140</v>
      </c>
      <c r="Y16" s="356">
        <v>131</v>
      </c>
      <c r="Z16" s="356">
        <v>144</v>
      </c>
      <c r="AA16" s="356">
        <v>144</v>
      </c>
      <c r="AB16" s="356">
        <v>140</v>
      </c>
      <c r="AC16" s="287">
        <f>SUM(X16:AB16)</f>
        <v>699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288" t="s">
        <v>30</v>
      </c>
      <c r="D17" s="60">
        <f>SUM(K17+Q17+W17+AC17)</f>
        <v>2759</v>
      </c>
      <c r="E17" s="61">
        <f>SUM(D17)/20</f>
        <v>137.94999999999999</v>
      </c>
      <c r="F17" s="62">
        <v>142</v>
      </c>
      <c r="G17" s="62">
        <v>144</v>
      </c>
      <c r="H17" s="62">
        <v>124</v>
      </c>
      <c r="I17" s="62">
        <v>136</v>
      </c>
      <c r="J17" s="62">
        <v>140</v>
      </c>
      <c r="K17" s="60">
        <f>SUM(F17:J17)</f>
        <v>686</v>
      </c>
      <c r="L17" s="62">
        <v>144</v>
      </c>
      <c r="M17" s="62">
        <v>127</v>
      </c>
      <c r="N17" s="62">
        <v>144</v>
      </c>
      <c r="O17" s="62">
        <v>144</v>
      </c>
      <c r="P17" s="62">
        <v>140</v>
      </c>
      <c r="Q17" s="60">
        <f>SUM(L17:P17)</f>
        <v>699</v>
      </c>
      <c r="R17" s="62">
        <v>140</v>
      </c>
      <c r="S17" s="62">
        <v>129</v>
      </c>
      <c r="T17" s="62">
        <v>144</v>
      </c>
      <c r="U17" s="62">
        <v>143</v>
      </c>
      <c r="V17" s="62">
        <v>144</v>
      </c>
      <c r="W17" s="60">
        <f>SUM(R17:V17)</f>
        <v>700</v>
      </c>
      <c r="X17" s="356">
        <v>126</v>
      </c>
      <c r="Y17" s="356">
        <v>140</v>
      </c>
      <c r="Z17" s="356">
        <v>140</v>
      </c>
      <c r="AA17" s="356">
        <v>128</v>
      </c>
      <c r="AB17" s="356">
        <v>140</v>
      </c>
      <c r="AC17" s="287">
        <f>SUM(X17:AB17)</f>
        <v>674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288" t="s">
        <v>101</v>
      </c>
      <c r="D18" s="60">
        <f>SUM(K18+Q18+W18+AC18)</f>
        <v>2732</v>
      </c>
      <c r="E18" s="61">
        <f>SUM(D18)/20</f>
        <v>136.6</v>
      </c>
      <c r="F18" s="62">
        <v>140</v>
      </c>
      <c r="G18" s="62">
        <v>142</v>
      </c>
      <c r="H18" s="62">
        <v>140</v>
      </c>
      <c r="I18" s="62">
        <v>130</v>
      </c>
      <c r="J18" s="62">
        <v>128</v>
      </c>
      <c r="K18" s="60">
        <f>SUM(F18:J18)</f>
        <v>680</v>
      </c>
      <c r="L18" s="62">
        <v>141</v>
      </c>
      <c r="M18" s="62">
        <v>144</v>
      </c>
      <c r="N18" s="62">
        <v>131</v>
      </c>
      <c r="O18" s="62">
        <v>142</v>
      </c>
      <c r="P18" s="62">
        <v>148</v>
      </c>
      <c r="Q18" s="60">
        <f>SUM(L18:P18)</f>
        <v>706</v>
      </c>
      <c r="R18" s="355">
        <v>128</v>
      </c>
      <c r="S18" s="355">
        <v>125</v>
      </c>
      <c r="T18" s="355">
        <v>147</v>
      </c>
      <c r="U18" s="355">
        <v>118</v>
      </c>
      <c r="V18" s="62">
        <v>144</v>
      </c>
      <c r="W18" s="60">
        <f>SUM(R18:V18)</f>
        <v>662</v>
      </c>
      <c r="X18" s="273">
        <v>140</v>
      </c>
      <c r="Y18" s="273">
        <v>140</v>
      </c>
      <c r="Z18" s="273">
        <v>140</v>
      </c>
      <c r="AA18" s="273">
        <v>131</v>
      </c>
      <c r="AB18" s="273">
        <v>133</v>
      </c>
      <c r="AC18" s="274">
        <f>SUM(X18:AB18)</f>
        <v>684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369" t="s">
        <v>28</v>
      </c>
      <c r="D19" s="60">
        <f>SUM(K19+Q19+W19+AC19)</f>
        <v>2719</v>
      </c>
      <c r="E19" s="61">
        <f>SUM(D19)/20</f>
        <v>135.94999999999999</v>
      </c>
      <c r="F19" s="371">
        <v>144</v>
      </c>
      <c r="G19" s="371">
        <v>140</v>
      </c>
      <c r="H19" s="371">
        <v>144</v>
      </c>
      <c r="I19" s="371">
        <v>131</v>
      </c>
      <c r="J19" s="371">
        <v>128</v>
      </c>
      <c r="K19" s="60">
        <f>SUM(F19:J19)</f>
        <v>687</v>
      </c>
      <c r="L19" s="371">
        <v>129</v>
      </c>
      <c r="M19" s="371">
        <v>140</v>
      </c>
      <c r="N19" s="371">
        <v>142</v>
      </c>
      <c r="O19" s="371">
        <v>128</v>
      </c>
      <c r="P19" s="371">
        <v>140</v>
      </c>
      <c r="Q19" s="60">
        <f>SUM(L19:P19)</f>
        <v>679</v>
      </c>
      <c r="R19" s="355">
        <v>140</v>
      </c>
      <c r="S19" s="62">
        <v>126</v>
      </c>
      <c r="T19" s="62">
        <v>140</v>
      </c>
      <c r="U19" s="62">
        <v>134</v>
      </c>
      <c r="V19" s="62">
        <v>141</v>
      </c>
      <c r="W19" s="60">
        <f>SUM(R19:V19)</f>
        <v>681</v>
      </c>
      <c r="X19" s="356">
        <v>140</v>
      </c>
      <c r="Y19" s="356">
        <v>120</v>
      </c>
      <c r="Z19" s="356">
        <v>126</v>
      </c>
      <c r="AA19" s="356">
        <v>142</v>
      </c>
      <c r="AB19" s="356">
        <v>144</v>
      </c>
      <c r="AC19" s="287">
        <f>SUM(X19:AB19)</f>
        <v>672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37</v>
      </c>
      <c r="D20" s="60">
        <f>SUM(K20+Q20+W20+AC20)</f>
        <v>2719</v>
      </c>
      <c r="E20" s="61">
        <f>SUM(D20)/20</f>
        <v>135.94999999999999</v>
      </c>
      <c r="F20" s="62">
        <v>140</v>
      </c>
      <c r="G20" s="62">
        <v>129</v>
      </c>
      <c r="H20" s="62">
        <v>140</v>
      </c>
      <c r="I20" s="62">
        <v>144</v>
      </c>
      <c r="J20" s="62">
        <v>140</v>
      </c>
      <c r="K20" s="60">
        <f>SUM(F20:J20)</f>
        <v>693</v>
      </c>
      <c r="L20" s="62">
        <v>130</v>
      </c>
      <c r="M20" s="62">
        <v>140</v>
      </c>
      <c r="N20" s="62">
        <v>144</v>
      </c>
      <c r="O20" s="62">
        <v>140</v>
      </c>
      <c r="P20" s="62">
        <v>140</v>
      </c>
      <c r="Q20" s="60">
        <f>SUM(L20:P20)</f>
        <v>694</v>
      </c>
      <c r="R20" s="355">
        <v>140</v>
      </c>
      <c r="S20" s="62">
        <v>128</v>
      </c>
      <c r="T20" s="62">
        <v>144</v>
      </c>
      <c r="U20" s="62">
        <v>129</v>
      </c>
      <c r="V20" s="62">
        <v>148</v>
      </c>
      <c r="W20" s="60">
        <f>SUM(R20:V20)</f>
        <v>689</v>
      </c>
      <c r="X20" s="356">
        <v>125</v>
      </c>
      <c r="Y20" s="356">
        <v>106</v>
      </c>
      <c r="Z20" s="356">
        <v>140</v>
      </c>
      <c r="AA20" s="356">
        <v>129</v>
      </c>
      <c r="AB20" s="356">
        <v>143</v>
      </c>
      <c r="AC20" s="287">
        <f>SUM(X20:AB20)</f>
        <v>643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4</v>
      </c>
      <c r="D21" s="60">
        <f>SUM(K21+Q21+W21+AC21)</f>
        <v>2618</v>
      </c>
      <c r="E21" s="61">
        <f>SUM(D21)/20</f>
        <v>130.9</v>
      </c>
      <c r="F21" s="62">
        <v>126</v>
      </c>
      <c r="G21" s="62">
        <v>131</v>
      </c>
      <c r="H21" s="62">
        <v>125</v>
      </c>
      <c r="I21" s="62">
        <v>125</v>
      </c>
      <c r="J21" s="62">
        <v>129</v>
      </c>
      <c r="K21" s="60">
        <f>SUM(F21:J21)</f>
        <v>636</v>
      </c>
      <c r="L21" s="62">
        <v>140</v>
      </c>
      <c r="M21" s="62">
        <v>126</v>
      </c>
      <c r="N21" s="62">
        <v>129</v>
      </c>
      <c r="O21" s="62">
        <v>144</v>
      </c>
      <c r="P21" s="62">
        <v>140</v>
      </c>
      <c r="Q21" s="60">
        <f>SUM(L21:P21)</f>
        <v>679</v>
      </c>
      <c r="R21" s="355">
        <v>118</v>
      </c>
      <c r="S21" s="62">
        <v>135</v>
      </c>
      <c r="T21" s="62">
        <v>144</v>
      </c>
      <c r="U21" s="62">
        <v>127</v>
      </c>
      <c r="V21" s="62">
        <v>112</v>
      </c>
      <c r="W21" s="60">
        <f>SUM(R21:V21)</f>
        <v>636</v>
      </c>
      <c r="X21" s="356">
        <v>126</v>
      </c>
      <c r="Y21" s="356">
        <v>142</v>
      </c>
      <c r="Z21" s="356">
        <v>126</v>
      </c>
      <c r="AA21" s="356">
        <v>147</v>
      </c>
      <c r="AB21" s="356">
        <v>126</v>
      </c>
      <c r="AC21" s="287">
        <f>SUM(X21:AB21)</f>
        <v>667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55</v>
      </c>
      <c r="D22" s="60">
        <f>SUM(K22+Q22+W22+AC22)</f>
        <v>2534</v>
      </c>
      <c r="E22" s="61">
        <f>SUM(D22)/20</f>
        <v>126.7</v>
      </c>
      <c r="F22" s="62">
        <v>140</v>
      </c>
      <c r="G22" s="62">
        <v>132</v>
      </c>
      <c r="H22" s="62">
        <v>111</v>
      </c>
      <c r="I22" s="62">
        <v>109</v>
      </c>
      <c r="J22" s="62">
        <v>124</v>
      </c>
      <c r="K22" s="60">
        <f>SUM(F22:J22)</f>
        <v>616</v>
      </c>
      <c r="L22" s="62">
        <v>115</v>
      </c>
      <c r="M22" s="62">
        <v>127</v>
      </c>
      <c r="N22" s="62">
        <v>126</v>
      </c>
      <c r="O22" s="62">
        <v>143</v>
      </c>
      <c r="P22" s="62">
        <v>140</v>
      </c>
      <c r="Q22" s="60">
        <f>SUM(L22:P22)</f>
        <v>651</v>
      </c>
      <c r="R22" s="355">
        <v>127</v>
      </c>
      <c r="S22" s="62">
        <v>108</v>
      </c>
      <c r="T22" s="62">
        <v>126</v>
      </c>
      <c r="U22" s="62">
        <v>124</v>
      </c>
      <c r="V22" s="62">
        <v>129</v>
      </c>
      <c r="W22" s="60">
        <f>SUM(R22:V22)</f>
        <v>614</v>
      </c>
      <c r="X22" s="356">
        <v>140</v>
      </c>
      <c r="Y22" s="356">
        <v>129</v>
      </c>
      <c r="Z22" s="356">
        <v>124</v>
      </c>
      <c r="AA22" s="356">
        <v>127</v>
      </c>
      <c r="AB22" s="356">
        <v>133</v>
      </c>
      <c r="AC22" s="287">
        <f>SUM(X22:AB22)</f>
        <v>653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32</v>
      </c>
      <c r="D23" s="60">
        <f>SUM(K23+Q23+W23+AC23)</f>
        <v>2529</v>
      </c>
      <c r="E23" s="61">
        <f>SUM(D23)/20</f>
        <v>126.45</v>
      </c>
      <c r="F23" s="62">
        <v>123</v>
      </c>
      <c r="G23" s="62">
        <v>123</v>
      </c>
      <c r="H23" s="62">
        <v>123</v>
      </c>
      <c r="I23" s="62">
        <v>124</v>
      </c>
      <c r="J23" s="62">
        <v>128</v>
      </c>
      <c r="K23" s="60">
        <f>SUM(F23:J23)</f>
        <v>621</v>
      </c>
      <c r="L23" s="62">
        <v>128</v>
      </c>
      <c r="M23" s="62">
        <v>123</v>
      </c>
      <c r="N23" s="62">
        <v>144</v>
      </c>
      <c r="O23" s="62">
        <v>127</v>
      </c>
      <c r="P23" s="62">
        <v>144</v>
      </c>
      <c r="Q23" s="60">
        <f>SUM(L23:P23)</f>
        <v>666</v>
      </c>
      <c r="R23" s="62">
        <v>118</v>
      </c>
      <c r="S23" s="62">
        <v>124</v>
      </c>
      <c r="T23" s="62">
        <v>129</v>
      </c>
      <c r="U23" s="62">
        <v>122</v>
      </c>
      <c r="V23" s="62">
        <v>128</v>
      </c>
      <c r="W23" s="60">
        <f>SUM(R23:V23)</f>
        <v>621</v>
      </c>
      <c r="X23" s="273">
        <v>128</v>
      </c>
      <c r="Y23" s="273">
        <v>119</v>
      </c>
      <c r="Z23" s="273">
        <v>109</v>
      </c>
      <c r="AA23" s="273">
        <v>125</v>
      </c>
      <c r="AB23" s="273">
        <v>140</v>
      </c>
      <c r="AC23" s="287">
        <f>SUM(X23:AB23)</f>
        <v>621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34</v>
      </c>
      <c r="D24" s="60">
        <f>SUM(K24+Q24+W24+AC24)</f>
        <v>2505</v>
      </c>
      <c r="E24" s="61">
        <f>SUM(D24)/20</f>
        <v>125.25</v>
      </c>
      <c r="F24" s="62">
        <v>125</v>
      </c>
      <c r="G24" s="62">
        <v>128</v>
      </c>
      <c r="H24" s="62">
        <v>116</v>
      </c>
      <c r="I24" s="62">
        <v>127</v>
      </c>
      <c r="J24" s="62">
        <v>129</v>
      </c>
      <c r="K24" s="60">
        <f>SUM(F24:J24)</f>
        <v>625</v>
      </c>
      <c r="L24" s="62">
        <v>131</v>
      </c>
      <c r="M24" s="62">
        <v>120</v>
      </c>
      <c r="N24" s="62">
        <v>126</v>
      </c>
      <c r="O24" s="62">
        <v>126</v>
      </c>
      <c r="P24" s="62">
        <v>127</v>
      </c>
      <c r="Q24" s="60">
        <f>SUM(L24:P24)</f>
        <v>630</v>
      </c>
      <c r="R24" s="62">
        <v>125</v>
      </c>
      <c r="S24" s="62">
        <v>108</v>
      </c>
      <c r="T24" s="62">
        <v>132</v>
      </c>
      <c r="U24" s="62">
        <v>123</v>
      </c>
      <c r="V24" s="62">
        <v>129</v>
      </c>
      <c r="W24" s="60">
        <f>SUM(R24:V24)</f>
        <v>617</v>
      </c>
      <c r="X24" s="356">
        <v>124</v>
      </c>
      <c r="Y24" s="356">
        <v>140</v>
      </c>
      <c r="Z24" s="356">
        <v>127</v>
      </c>
      <c r="AA24" s="356">
        <v>119</v>
      </c>
      <c r="AB24" s="356">
        <v>123</v>
      </c>
      <c r="AC24" s="287">
        <f>SUM(X24:AB24)</f>
        <v>633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288" t="s">
        <v>31</v>
      </c>
      <c r="D25" s="60">
        <f>SUM(K25+Q25+W25+AC25)</f>
        <v>2499</v>
      </c>
      <c r="E25" s="61">
        <f>SUM(D25)/20</f>
        <v>124.95</v>
      </c>
      <c r="F25" s="62">
        <v>144</v>
      </c>
      <c r="G25" s="62">
        <v>113</v>
      </c>
      <c r="H25" s="62">
        <v>140</v>
      </c>
      <c r="I25" s="62">
        <v>123</v>
      </c>
      <c r="J25" s="62">
        <v>106</v>
      </c>
      <c r="K25" s="60">
        <f>SUM(F25:J25)</f>
        <v>626</v>
      </c>
      <c r="L25" s="62">
        <v>132</v>
      </c>
      <c r="M25" s="62">
        <v>129</v>
      </c>
      <c r="N25" s="62">
        <v>124</v>
      </c>
      <c r="O25" s="62">
        <v>110</v>
      </c>
      <c r="P25" s="62">
        <v>129</v>
      </c>
      <c r="Q25" s="60">
        <f>SUM(L25:P25)</f>
        <v>624</v>
      </c>
      <c r="R25" s="355">
        <v>133</v>
      </c>
      <c r="S25" s="355">
        <v>125</v>
      </c>
      <c r="T25" s="355">
        <v>123</v>
      </c>
      <c r="U25" s="355">
        <v>112</v>
      </c>
      <c r="V25" s="62">
        <v>128</v>
      </c>
      <c r="W25" s="60">
        <f>SUM(R25:V25)</f>
        <v>621</v>
      </c>
      <c r="X25" s="356">
        <v>131</v>
      </c>
      <c r="Y25" s="356">
        <v>127</v>
      </c>
      <c r="Z25" s="356">
        <v>116</v>
      </c>
      <c r="AA25" s="356">
        <v>129</v>
      </c>
      <c r="AB25" s="356">
        <v>125</v>
      </c>
      <c r="AC25" s="287">
        <f>SUM(X25:AB25)</f>
        <v>628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77</v>
      </c>
      <c r="D26" s="60">
        <f>SUM(K26+Q26+W26+AC26)</f>
        <v>2466</v>
      </c>
      <c r="E26" s="61">
        <f>SUM(D26)/20</f>
        <v>123.3</v>
      </c>
      <c r="F26" s="62">
        <v>111</v>
      </c>
      <c r="G26" s="62">
        <v>84</v>
      </c>
      <c r="H26" s="62">
        <v>127</v>
      </c>
      <c r="I26" s="62">
        <v>120</v>
      </c>
      <c r="J26" s="62">
        <v>114</v>
      </c>
      <c r="K26" s="60">
        <f>SUM(F26:J26)</f>
        <v>556</v>
      </c>
      <c r="L26" s="62">
        <v>127</v>
      </c>
      <c r="M26" s="62">
        <v>118</v>
      </c>
      <c r="N26" s="62">
        <v>127</v>
      </c>
      <c r="O26" s="62">
        <v>127</v>
      </c>
      <c r="P26" s="62">
        <v>124</v>
      </c>
      <c r="Q26" s="60">
        <f>SUM(L26:P26)</f>
        <v>623</v>
      </c>
      <c r="R26" s="355">
        <v>125</v>
      </c>
      <c r="S26" s="62">
        <v>127</v>
      </c>
      <c r="T26" s="62">
        <v>129</v>
      </c>
      <c r="U26" s="62">
        <v>125</v>
      </c>
      <c r="V26" s="62">
        <v>130</v>
      </c>
      <c r="W26" s="60">
        <f>SUM(R26:V26)</f>
        <v>636</v>
      </c>
      <c r="X26" s="356">
        <v>129</v>
      </c>
      <c r="Y26" s="356">
        <v>144</v>
      </c>
      <c r="Z26" s="356">
        <v>131</v>
      </c>
      <c r="AA26" s="356">
        <v>118</v>
      </c>
      <c r="AB26" s="356">
        <v>129</v>
      </c>
      <c r="AC26" s="287">
        <f>SUM(X26:AB26)</f>
        <v>651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61</v>
      </c>
      <c r="D27" s="60">
        <f>SUM(K27+Q27+W27+AC27)</f>
        <v>2410</v>
      </c>
      <c r="E27" s="61">
        <f>SUM(D27)/20</f>
        <v>120.5</v>
      </c>
      <c r="F27" s="62">
        <v>107</v>
      </c>
      <c r="G27" s="62">
        <v>128</v>
      </c>
      <c r="H27" s="62">
        <v>104</v>
      </c>
      <c r="I27" s="62">
        <v>120</v>
      </c>
      <c r="J27" s="62">
        <v>126</v>
      </c>
      <c r="K27" s="60">
        <f>SUM(F27:J27)</f>
        <v>585</v>
      </c>
      <c r="L27" s="62">
        <v>99</v>
      </c>
      <c r="M27" s="62">
        <v>140</v>
      </c>
      <c r="N27" s="62">
        <v>127</v>
      </c>
      <c r="O27" s="62">
        <v>128</v>
      </c>
      <c r="P27" s="62">
        <v>125</v>
      </c>
      <c r="Q27" s="60">
        <f>SUM(L27:P27)</f>
        <v>619</v>
      </c>
      <c r="R27" s="355">
        <v>123</v>
      </c>
      <c r="S27" s="355">
        <v>115</v>
      </c>
      <c r="T27" s="355">
        <v>129</v>
      </c>
      <c r="U27" s="355">
        <v>110</v>
      </c>
      <c r="V27" s="62">
        <v>132</v>
      </c>
      <c r="W27" s="60">
        <f>SUM(R27:V27)</f>
        <v>609</v>
      </c>
      <c r="X27" s="356">
        <v>119</v>
      </c>
      <c r="Y27" s="356">
        <v>117</v>
      </c>
      <c r="Z27" s="356">
        <v>124</v>
      </c>
      <c r="AA27" s="356">
        <v>112</v>
      </c>
      <c r="AB27" s="356">
        <v>125</v>
      </c>
      <c r="AC27" s="287">
        <f>SUM(X27:AB27)</f>
        <v>597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33</v>
      </c>
      <c r="D28" s="60">
        <f>SUM(K28+Q28+W28+AC28)</f>
        <v>2405</v>
      </c>
      <c r="E28" s="61">
        <f>SUM(D28)/20</f>
        <v>120.25</v>
      </c>
      <c r="F28" s="62">
        <v>107</v>
      </c>
      <c r="G28" s="62">
        <v>129</v>
      </c>
      <c r="H28" s="62">
        <v>125</v>
      </c>
      <c r="I28" s="62">
        <v>134</v>
      </c>
      <c r="J28" s="62">
        <v>119</v>
      </c>
      <c r="K28" s="60">
        <f>SUM(F28:J28)</f>
        <v>614</v>
      </c>
      <c r="L28" s="62">
        <v>106</v>
      </c>
      <c r="M28" s="62">
        <v>117</v>
      </c>
      <c r="N28" s="62">
        <v>113</v>
      </c>
      <c r="O28" s="62">
        <v>128</v>
      </c>
      <c r="P28" s="62">
        <v>130</v>
      </c>
      <c r="Q28" s="60">
        <f>SUM(L28:P28)</f>
        <v>594</v>
      </c>
      <c r="R28" s="355">
        <v>124</v>
      </c>
      <c r="S28" s="62">
        <v>129</v>
      </c>
      <c r="T28" s="62">
        <v>114</v>
      </c>
      <c r="U28" s="62">
        <v>115</v>
      </c>
      <c r="V28" s="62">
        <v>121</v>
      </c>
      <c r="W28" s="60">
        <f>SUM(R28:V28)</f>
        <v>603</v>
      </c>
      <c r="X28" s="356">
        <v>111</v>
      </c>
      <c r="Y28" s="356">
        <v>120</v>
      </c>
      <c r="Z28" s="356">
        <v>116</v>
      </c>
      <c r="AA28" s="356">
        <v>128</v>
      </c>
      <c r="AB28" s="356">
        <v>119</v>
      </c>
      <c r="AC28" s="287">
        <f>SUM(X28:AB28)</f>
        <v>594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35</v>
      </c>
      <c r="D29" s="60">
        <f>SUM(K29+Q29+W29+AC29)</f>
        <v>2405</v>
      </c>
      <c r="E29" s="61">
        <f>SUM(D29)/20</f>
        <v>120.25</v>
      </c>
      <c r="F29" s="62">
        <v>128</v>
      </c>
      <c r="G29" s="62">
        <v>108</v>
      </c>
      <c r="H29" s="62">
        <v>127</v>
      </c>
      <c r="I29" s="62">
        <v>130</v>
      </c>
      <c r="J29" s="62">
        <v>102</v>
      </c>
      <c r="K29" s="60">
        <f>SUM(F29:J29)</f>
        <v>595</v>
      </c>
      <c r="L29" s="62">
        <v>140</v>
      </c>
      <c r="M29" s="62">
        <v>110</v>
      </c>
      <c r="N29" s="62">
        <v>108</v>
      </c>
      <c r="O29" s="62">
        <v>131</v>
      </c>
      <c r="P29" s="62">
        <v>120</v>
      </c>
      <c r="Q29" s="60">
        <f>SUM(L29:P29)</f>
        <v>609</v>
      </c>
      <c r="R29" s="355">
        <v>108</v>
      </c>
      <c r="S29" s="62">
        <v>129</v>
      </c>
      <c r="T29" s="62">
        <v>124</v>
      </c>
      <c r="U29" s="62">
        <v>128</v>
      </c>
      <c r="V29" s="62">
        <v>123</v>
      </c>
      <c r="W29" s="60">
        <f>SUM(R29:V29)</f>
        <v>612</v>
      </c>
      <c r="X29" s="273">
        <v>120</v>
      </c>
      <c r="Y29" s="273">
        <v>122</v>
      </c>
      <c r="Z29" s="273">
        <v>124</v>
      </c>
      <c r="AA29" s="273">
        <v>108</v>
      </c>
      <c r="AB29" s="273">
        <v>115</v>
      </c>
      <c r="AC29" s="287">
        <f>SUM(X29:AB29)</f>
        <v>589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63</v>
      </c>
      <c r="D30" s="60">
        <f>SUM(K30+Q30+W30+AC30)</f>
        <v>2397</v>
      </c>
      <c r="E30" s="61">
        <f>SUM(D30)/20</f>
        <v>119.85</v>
      </c>
      <c r="F30" s="62">
        <v>119</v>
      </c>
      <c r="G30" s="62">
        <v>113</v>
      </c>
      <c r="H30" s="62">
        <v>129</v>
      </c>
      <c r="I30" s="62">
        <v>111</v>
      </c>
      <c r="J30" s="62">
        <v>124</v>
      </c>
      <c r="K30" s="60">
        <f>SUM(F30:J30)</f>
        <v>596</v>
      </c>
      <c r="L30" s="62">
        <v>123</v>
      </c>
      <c r="M30" s="62">
        <v>129</v>
      </c>
      <c r="N30" s="62">
        <v>125</v>
      </c>
      <c r="O30" s="62">
        <v>122</v>
      </c>
      <c r="P30" s="62">
        <v>113</v>
      </c>
      <c r="Q30" s="60">
        <f>SUM(L30:P30)</f>
        <v>612</v>
      </c>
      <c r="R30" s="355">
        <v>125</v>
      </c>
      <c r="S30" s="62">
        <v>122</v>
      </c>
      <c r="T30" s="62">
        <v>124</v>
      </c>
      <c r="U30" s="62">
        <v>124</v>
      </c>
      <c r="V30" s="62">
        <v>127</v>
      </c>
      <c r="W30" s="60">
        <f>SUM(R30:V30)</f>
        <v>622</v>
      </c>
      <c r="X30" s="356">
        <v>124</v>
      </c>
      <c r="Y30" s="356">
        <v>128</v>
      </c>
      <c r="Z30" s="356">
        <v>112</v>
      </c>
      <c r="AA30" s="356">
        <v>117</v>
      </c>
      <c r="AB30" s="356">
        <v>86</v>
      </c>
      <c r="AC30" s="287">
        <f>SUM(X30:AB30)</f>
        <v>567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41</v>
      </c>
      <c r="D31" s="60">
        <f>SUM(K31+Q31+W31+AC31)</f>
        <v>2332</v>
      </c>
      <c r="E31" s="61">
        <f>SUM(D31)/20</f>
        <v>116.6</v>
      </c>
      <c r="F31" s="62">
        <v>111</v>
      </c>
      <c r="G31" s="62">
        <v>111</v>
      </c>
      <c r="H31" s="62">
        <v>101</v>
      </c>
      <c r="I31" s="62">
        <v>111</v>
      </c>
      <c r="J31" s="62">
        <v>114</v>
      </c>
      <c r="K31" s="60">
        <f>SUM(F31:J31)</f>
        <v>548</v>
      </c>
      <c r="L31" s="62">
        <v>125</v>
      </c>
      <c r="M31" s="62">
        <v>121</v>
      </c>
      <c r="N31" s="62">
        <v>115</v>
      </c>
      <c r="O31" s="62">
        <v>128</v>
      </c>
      <c r="P31" s="62">
        <v>121</v>
      </c>
      <c r="Q31" s="60">
        <f>SUM(L31:P31)</f>
        <v>610</v>
      </c>
      <c r="R31" s="355">
        <v>128</v>
      </c>
      <c r="S31" s="62">
        <v>127</v>
      </c>
      <c r="T31" s="62">
        <v>123</v>
      </c>
      <c r="U31" s="62">
        <v>106</v>
      </c>
      <c r="V31" s="62">
        <v>126</v>
      </c>
      <c r="W31" s="60">
        <f>SUM(R31:V31)</f>
        <v>610</v>
      </c>
      <c r="X31" s="356">
        <v>128</v>
      </c>
      <c r="Y31" s="356">
        <v>108</v>
      </c>
      <c r="Z31" s="356">
        <v>89</v>
      </c>
      <c r="AA31" s="356">
        <v>112</v>
      </c>
      <c r="AB31" s="356">
        <v>127</v>
      </c>
      <c r="AC31" s="287">
        <f>SUM(X31:AB31)</f>
        <v>564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26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56">
        <v>0</v>
      </c>
      <c r="Y32" s="356">
        <v>0</v>
      </c>
      <c r="Z32" s="356">
        <v>0</v>
      </c>
      <c r="AA32" s="356">
        <v>0</v>
      </c>
      <c r="AB32" s="356">
        <v>0</v>
      </c>
      <c r="AC32" s="287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78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56">
        <v>0</v>
      </c>
      <c r="Y33" s="356">
        <v>0</v>
      </c>
      <c r="Z33" s="356">
        <v>0</v>
      </c>
      <c r="AA33" s="356">
        <v>0</v>
      </c>
      <c r="AB33" s="356">
        <v>0</v>
      </c>
      <c r="AC33" s="287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288" t="s">
        <v>3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55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56">
        <v>0</v>
      </c>
      <c r="Y34" s="356">
        <v>0</v>
      </c>
      <c r="Z34" s="356">
        <v>0</v>
      </c>
      <c r="AA34" s="356">
        <v>0</v>
      </c>
      <c r="AB34" s="356">
        <v>0</v>
      </c>
      <c r="AC34" s="287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318" t="s">
        <v>36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56">
        <v>0</v>
      </c>
      <c r="Y35" s="356">
        <v>0</v>
      </c>
      <c r="Z35" s="356">
        <v>0</v>
      </c>
      <c r="AA35" s="356">
        <v>0</v>
      </c>
      <c r="AB35" s="356">
        <v>0</v>
      </c>
      <c r="AC35" s="287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1">
        <v>34</v>
      </c>
      <c r="C36" s="288" t="s">
        <v>53</v>
      </c>
      <c r="D36" s="60">
        <f>SUM(K36+Q36+W36+AC36)</f>
        <v>0</v>
      </c>
      <c r="E36" s="61">
        <f>SUM(D36)/20</f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>SUM(F36:J36)</f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>SUM(L36:P36)</f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0">
        <f>SUM(R36:V36)</f>
        <v>0</v>
      </c>
      <c r="X36" s="356">
        <v>0</v>
      </c>
      <c r="Y36" s="356">
        <v>0</v>
      </c>
      <c r="Z36" s="356">
        <v>0</v>
      </c>
      <c r="AA36" s="356">
        <v>0</v>
      </c>
      <c r="AB36" s="356">
        <v>0</v>
      </c>
      <c r="AC36" s="287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1">
        <v>35</v>
      </c>
      <c r="C37" s="370" t="s">
        <v>51</v>
      </c>
      <c r="D37" s="276">
        <f>SUM(K37+Q37+W37+AC37)</f>
        <v>0</v>
      </c>
      <c r="E37" s="289">
        <f>SUM(D37)/20</f>
        <v>0</v>
      </c>
      <c r="F37" s="343">
        <v>0</v>
      </c>
      <c r="G37" s="343">
        <v>0</v>
      </c>
      <c r="H37" s="343">
        <v>0</v>
      </c>
      <c r="I37" s="343">
        <v>0</v>
      </c>
      <c r="J37" s="343">
        <v>0</v>
      </c>
      <c r="K37" s="276">
        <f>SUM(F37:J37)</f>
        <v>0</v>
      </c>
      <c r="L37" s="343">
        <v>0</v>
      </c>
      <c r="M37" s="343">
        <v>0</v>
      </c>
      <c r="N37" s="343">
        <v>0</v>
      </c>
      <c r="O37" s="343">
        <v>0</v>
      </c>
      <c r="P37" s="343">
        <v>0</v>
      </c>
      <c r="Q37" s="276">
        <f>SUM(L37:P37)</f>
        <v>0</v>
      </c>
      <c r="R37" s="358">
        <v>0</v>
      </c>
      <c r="S37" s="343">
        <v>0</v>
      </c>
      <c r="T37" s="343">
        <v>0</v>
      </c>
      <c r="U37" s="343">
        <v>0</v>
      </c>
      <c r="V37" s="343">
        <v>0</v>
      </c>
      <c r="W37" s="276">
        <f>SUM(R37:V37)</f>
        <v>0</v>
      </c>
      <c r="X37" s="359">
        <v>0</v>
      </c>
      <c r="Y37" s="359">
        <v>0</v>
      </c>
      <c r="Z37" s="359">
        <v>0</v>
      </c>
      <c r="AA37" s="359">
        <v>0</v>
      </c>
      <c r="AB37" s="359">
        <v>0</v>
      </c>
      <c r="AC37" s="290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600000000000001">
      <c r="A38" s="1"/>
      <c r="B38" s="3"/>
      <c r="C38" s="40"/>
      <c r="D38" s="7"/>
      <c r="E38" s="41"/>
      <c r="F38" s="42"/>
      <c r="G38" s="42"/>
      <c r="H38" s="42"/>
      <c r="I38" s="42"/>
      <c r="J38" s="42"/>
      <c r="K38" s="7"/>
      <c r="L38" s="42"/>
      <c r="M38" s="42"/>
      <c r="N38" s="42"/>
      <c r="O38" s="42"/>
      <c r="P38" s="42"/>
      <c r="Q38" s="7"/>
      <c r="R38" s="6"/>
      <c r="S38" s="42"/>
      <c r="T38" s="42"/>
      <c r="U38" s="42"/>
      <c r="V38" s="42"/>
      <c r="W38" s="7"/>
      <c r="X38" s="1"/>
      <c r="Y38" s="1"/>
      <c r="Z38" s="1"/>
      <c r="AA38" s="1"/>
      <c r="AB38" s="1"/>
      <c r="AC38" s="1"/>
      <c r="AD38" s="1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</sheetData>
  <sortState xmlns:xlrd2="http://schemas.microsoft.com/office/spreadsheetml/2017/richdata2" ref="C3:AC37">
    <sortCondition descending="1" ref="E3:E3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M33" sqref="M33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5" t="s">
        <v>80</v>
      </c>
      <c r="B1" s="375"/>
      <c r="C1" s="375"/>
      <c r="D1" s="375"/>
      <c r="E1" s="375"/>
      <c r="F1" s="375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194</v>
      </c>
      <c r="D3" s="135">
        <v>146.10952380952381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38</v>
      </c>
      <c r="C4" s="73">
        <v>190</v>
      </c>
      <c r="D4" s="135">
        <v>142.26666666666668</v>
      </c>
      <c r="E4" s="65">
        <v>1456</v>
      </c>
      <c r="F4" s="125">
        <v>1456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50</v>
      </c>
      <c r="C5" s="73">
        <v>189</v>
      </c>
      <c r="D5" s="135">
        <v>145.11333333333334</v>
      </c>
      <c r="E5" s="65">
        <v>1472</v>
      </c>
      <c r="F5" s="125">
        <v>1472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23</v>
      </c>
      <c r="C6" s="73">
        <v>188</v>
      </c>
      <c r="D6" s="135">
        <v>145.16999999999999</v>
      </c>
      <c r="E6" s="136">
        <v>1480</v>
      </c>
      <c r="F6" s="125">
        <v>1480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79</v>
      </c>
      <c r="C7" s="95">
        <v>187</v>
      </c>
      <c r="D7" s="135">
        <v>141.8095238095238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22</v>
      </c>
      <c r="C8" s="73">
        <v>186</v>
      </c>
      <c r="D8" s="135">
        <v>141.61176470588236</v>
      </c>
      <c r="E8" s="65">
        <v>1455</v>
      </c>
      <c r="F8" s="125">
        <v>1455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54</v>
      </c>
      <c r="C9" s="73">
        <v>185</v>
      </c>
      <c r="D9" s="135">
        <v>142.37142857142857</v>
      </c>
      <c r="E9" s="65">
        <v>1458</v>
      </c>
      <c r="F9" s="125">
        <v>1458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49</v>
      </c>
      <c r="C10" s="73">
        <v>182</v>
      </c>
      <c r="D10" s="135">
        <v>142.42352941176472</v>
      </c>
      <c r="E10" s="65">
        <v>1482</v>
      </c>
      <c r="F10" s="125">
        <v>1462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181</v>
      </c>
      <c r="D11" s="135">
        <v>142.36315789473684</v>
      </c>
      <c r="E11" s="65">
        <v>1455</v>
      </c>
      <c r="F11" s="125">
        <v>1453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175</v>
      </c>
      <c r="D12" s="138">
        <v>139.20526315789473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39</v>
      </c>
      <c r="D13" s="138">
        <v>141.19999999999999</v>
      </c>
      <c r="E13" s="139">
        <v>1455</v>
      </c>
      <c r="F13" s="129">
        <v>1423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60</v>
      </c>
      <c r="C16" s="95">
        <v>191</v>
      </c>
      <c r="D16" s="69">
        <v>137.17368421052632</v>
      </c>
      <c r="E16" s="70">
        <v>1418</v>
      </c>
      <c r="F16" s="125">
        <v>1418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191</v>
      </c>
      <c r="D17" s="69">
        <v>132.13529411764705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29</v>
      </c>
      <c r="C18" s="95">
        <v>190</v>
      </c>
      <c r="D18" s="69">
        <v>135.58333333333334</v>
      </c>
      <c r="E18" s="70">
        <v>1435</v>
      </c>
      <c r="F18" s="125">
        <v>1435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4</v>
      </c>
      <c r="C19" s="95">
        <v>190</v>
      </c>
      <c r="D19" s="69">
        <v>131.60476190476192</v>
      </c>
      <c r="E19" s="70">
        <v>1422</v>
      </c>
      <c r="F19" s="125">
        <v>1422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188</v>
      </c>
      <c r="D20" s="69">
        <v>132.31904761904761</v>
      </c>
      <c r="E20" s="70">
        <v>1413</v>
      </c>
      <c r="F20" s="125">
        <v>1366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37</v>
      </c>
      <c r="C21" s="73">
        <v>187</v>
      </c>
      <c r="D21" s="69">
        <v>131.17619047619047</v>
      </c>
      <c r="E21" s="70">
        <v>1387</v>
      </c>
      <c r="F21" s="125">
        <v>1387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55</v>
      </c>
      <c r="C22" s="73">
        <v>187</v>
      </c>
      <c r="D22" s="69">
        <v>127.67142857142858</v>
      </c>
      <c r="E22" s="70">
        <v>1342</v>
      </c>
      <c r="F22" s="125">
        <v>1342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185</v>
      </c>
      <c r="D23" s="69">
        <v>136.16315789473686</v>
      </c>
      <c r="E23" s="70">
        <v>1420</v>
      </c>
      <c r="F23" s="140">
        <v>1420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174</v>
      </c>
      <c r="D24" s="69">
        <v>137.13333333333333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157</v>
      </c>
      <c r="D25" s="69">
        <v>135.1421052631579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144</v>
      </c>
      <c r="D26" s="69">
        <v>129.42941176470589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41</v>
      </c>
      <c r="D27" s="69">
        <v>138.83333333333334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195</v>
      </c>
      <c r="D30" s="69">
        <v>124.91578947368421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195</v>
      </c>
      <c r="D31" s="69">
        <v>123.56190476190476</v>
      </c>
      <c r="E31" s="70">
        <v>1277</v>
      </c>
      <c r="F31" s="125">
        <v>1277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77</v>
      </c>
      <c r="C32" s="73">
        <v>195</v>
      </c>
      <c r="D32" s="69">
        <v>118.4047619047619</v>
      </c>
      <c r="E32" s="70">
        <v>1287</v>
      </c>
      <c r="F32" s="125">
        <v>1287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33</v>
      </c>
      <c r="C33" s="73">
        <v>195</v>
      </c>
      <c r="D33" s="69">
        <v>115.52352941176471</v>
      </c>
      <c r="E33" s="70">
        <v>1274</v>
      </c>
      <c r="F33" s="125">
        <v>1215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63</v>
      </c>
      <c r="C34" s="73">
        <v>194</v>
      </c>
      <c r="D34" s="69">
        <v>119.84117647058824</v>
      </c>
      <c r="E34" s="72">
        <v>1258</v>
      </c>
      <c r="F34" s="125">
        <v>1258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97</v>
      </c>
      <c r="C35" s="73">
        <v>193</v>
      </c>
      <c r="D35" s="69">
        <v>119.79047619047618</v>
      </c>
      <c r="E35" s="72">
        <v>1238</v>
      </c>
      <c r="F35" s="125">
        <v>1238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186</v>
      </c>
      <c r="D36" s="69">
        <v>123.58666666666667</v>
      </c>
      <c r="E36" s="72">
        <v>1361</v>
      </c>
      <c r="F36" s="125">
        <v>1277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53</v>
      </c>
      <c r="C37" s="73">
        <v>173</v>
      </c>
      <c r="D37" s="69">
        <v>123.37692307692308</v>
      </c>
      <c r="E37" s="72">
        <v>1337</v>
      </c>
      <c r="F37" s="125">
        <v>1321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41</v>
      </c>
      <c r="C38" s="95">
        <v>166</v>
      </c>
      <c r="D38" s="74">
        <v>117.44166666666666</v>
      </c>
      <c r="E38" s="72">
        <v>1284</v>
      </c>
      <c r="F38" s="125">
        <v>1225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91</v>
      </c>
      <c r="D39" s="74">
        <v>120.68888888888888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U44" sqref="U44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9"/>
      <c r="C4" s="320"/>
      <c r="D4" s="321" t="s">
        <v>10</v>
      </c>
      <c r="E4" s="322" t="s">
        <v>71</v>
      </c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4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5" t="s">
        <v>67</v>
      </c>
      <c r="D5" s="326"/>
      <c r="E5" s="327" t="s">
        <v>70</v>
      </c>
      <c r="F5" s="377">
        <v>45176</v>
      </c>
      <c r="G5" s="377"/>
      <c r="H5" s="377">
        <v>45190</v>
      </c>
      <c r="I5" s="377"/>
      <c r="J5" s="377">
        <v>45204</v>
      </c>
      <c r="K5" s="377"/>
      <c r="L5" s="357">
        <v>45218</v>
      </c>
      <c r="M5" s="377">
        <v>45232</v>
      </c>
      <c r="N5" s="377"/>
      <c r="O5" s="377">
        <v>45246</v>
      </c>
      <c r="P5" s="377"/>
      <c r="Q5" s="377">
        <v>45260</v>
      </c>
      <c r="R5" s="377"/>
      <c r="S5" s="377">
        <v>45274</v>
      </c>
      <c r="T5" s="377"/>
      <c r="U5" s="377">
        <v>45295</v>
      </c>
      <c r="V5" s="377"/>
      <c r="W5" s="377">
        <v>45309</v>
      </c>
      <c r="X5" s="377"/>
      <c r="Y5" s="377">
        <v>45323</v>
      </c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8">
        <v>1</v>
      </c>
      <c r="C6" s="329" t="s">
        <v>27</v>
      </c>
      <c r="D6" s="330">
        <v>194</v>
      </c>
      <c r="E6" s="331"/>
      <c r="F6" s="332">
        <v>15</v>
      </c>
      <c r="G6" s="332">
        <v>15</v>
      </c>
      <c r="H6" s="332">
        <v>14</v>
      </c>
      <c r="I6" s="332">
        <v>13</v>
      </c>
      <c r="J6" s="332">
        <v>15</v>
      </c>
      <c r="K6" s="332">
        <v>14</v>
      </c>
      <c r="L6" s="332">
        <v>14</v>
      </c>
      <c r="M6" s="332">
        <v>15</v>
      </c>
      <c r="N6" s="332">
        <v>15</v>
      </c>
      <c r="O6" s="332">
        <v>14</v>
      </c>
      <c r="P6" s="332">
        <v>13</v>
      </c>
      <c r="Q6" s="332">
        <v>14</v>
      </c>
      <c r="R6" s="332">
        <v>14</v>
      </c>
      <c r="S6" s="332">
        <v>15</v>
      </c>
      <c r="T6" s="332">
        <v>15</v>
      </c>
      <c r="U6" s="332">
        <v>15</v>
      </c>
      <c r="V6" s="332">
        <v>15</v>
      </c>
      <c r="W6" s="332">
        <v>15</v>
      </c>
      <c r="X6" s="332">
        <v>15</v>
      </c>
      <c r="Y6" s="332">
        <v>15</v>
      </c>
      <c r="Z6" s="332">
        <v>13</v>
      </c>
      <c r="AA6" s="332">
        <v>0</v>
      </c>
      <c r="AB6" s="332">
        <v>0</v>
      </c>
      <c r="AC6" s="332">
        <v>0</v>
      </c>
      <c r="AD6" s="332">
        <v>0</v>
      </c>
      <c r="AE6" s="332">
        <v>0</v>
      </c>
      <c r="AF6" s="332">
        <v>0</v>
      </c>
      <c r="AG6" s="332">
        <v>0</v>
      </c>
      <c r="AH6" s="332">
        <v>0</v>
      </c>
      <c r="AI6" s="332">
        <v>0</v>
      </c>
      <c r="AJ6" s="332">
        <v>0</v>
      </c>
      <c r="AK6" s="332">
        <v>0</v>
      </c>
      <c r="AL6" s="33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8">
        <v>2</v>
      </c>
      <c r="C7" s="329" t="s">
        <v>38</v>
      </c>
      <c r="D7" s="330">
        <v>190</v>
      </c>
      <c r="E7" s="331"/>
      <c r="F7" s="332">
        <v>14</v>
      </c>
      <c r="G7" s="332">
        <v>11</v>
      </c>
      <c r="H7" s="332">
        <v>14</v>
      </c>
      <c r="I7" s="332">
        <v>15</v>
      </c>
      <c r="J7" s="332">
        <v>14</v>
      </c>
      <c r="K7" s="332">
        <v>11</v>
      </c>
      <c r="L7" s="332">
        <v>13</v>
      </c>
      <c r="M7" s="332">
        <v>14</v>
      </c>
      <c r="N7" s="332">
        <v>15</v>
      </c>
      <c r="O7" s="332">
        <v>15</v>
      </c>
      <c r="P7" s="332">
        <v>13</v>
      </c>
      <c r="Q7" s="332">
        <v>13</v>
      </c>
      <c r="R7" s="332">
        <v>15</v>
      </c>
      <c r="S7" s="332">
        <v>14</v>
      </c>
      <c r="T7" s="332">
        <v>15</v>
      </c>
      <c r="U7" s="332">
        <v>13</v>
      </c>
      <c r="V7" s="332">
        <v>15</v>
      </c>
      <c r="W7" s="332">
        <v>15</v>
      </c>
      <c r="X7" s="332">
        <v>12</v>
      </c>
      <c r="Y7" s="332">
        <v>13</v>
      </c>
      <c r="Z7" s="332">
        <v>15</v>
      </c>
      <c r="AA7" s="332">
        <v>0</v>
      </c>
      <c r="AB7" s="332">
        <v>0</v>
      </c>
      <c r="AC7" s="332">
        <v>0</v>
      </c>
      <c r="AD7" s="332">
        <v>0</v>
      </c>
      <c r="AE7" s="332">
        <v>0</v>
      </c>
      <c r="AF7" s="332">
        <v>0</v>
      </c>
      <c r="AG7" s="332">
        <v>0</v>
      </c>
      <c r="AH7" s="332">
        <v>0</v>
      </c>
      <c r="AI7" s="332">
        <v>0</v>
      </c>
      <c r="AJ7" s="332">
        <v>0</v>
      </c>
      <c r="AK7" s="332">
        <v>0</v>
      </c>
      <c r="AL7" s="33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8">
        <v>3</v>
      </c>
      <c r="C8" s="329" t="s">
        <v>50</v>
      </c>
      <c r="D8" s="330">
        <v>189</v>
      </c>
      <c r="E8" s="331">
        <v>6</v>
      </c>
      <c r="F8" s="332">
        <v>14</v>
      </c>
      <c r="G8" s="332">
        <v>15</v>
      </c>
      <c r="H8" s="332">
        <v>14</v>
      </c>
      <c r="I8" s="332">
        <v>14</v>
      </c>
      <c r="J8" s="332">
        <v>15</v>
      </c>
      <c r="K8" s="332">
        <v>14</v>
      </c>
      <c r="L8" s="332">
        <v>15</v>
      </c>
      <c r="M8" s="332">
        <v>0</v>
      </c>
      <c r="N8" s="332">
        <v>0</v>
      </c>
      <c r="O8" s="332">
        <v>15</v>
      </c>
      <c r="P8" s="332">
        <v>15</v>
      </c>
      <c r="Q8" s="332">
        <v>0</v>
      </c>
      <c r="R8" s="332">
        <v>0</v>
      </c>
      <c r="S8" s="332">
        <v>14</v>
      </c>
      <c r="T8" s="332">
        <v>15</v>
      </c>
      <c r="U8" s="332">
        <v>14</v>
      </c>
      <c r="V8" s="332">
        <v>12</v>
      </c>
      <c r="W8" s="332">
        <v>0</v>
      </c>
      <c r="X8" s="332">
        <v>0</v>
      </c>
      <c r="Y8" s="332">
        <v>14</v>
      </c>
      <c r="Z8" s="332">
        <v>15</v>
      </c>
      <c r="AA8" s="332">
        <v>0</v>
      </c>
      <c r="AB8" s="332">
        <v>0</v>
      </c>
      <c r="AC8" s="332">
        <v>0</v>
      </c>
      <c r="AD8" s="332">
        <v>0</v>
      </c>
      <c r="AE8" s="332">
        <v>0</v>
      </c>
      <c r="AF8" s="332">
        <v>0</v>
      </c>
      <c r="AG8" s="332">
        <v>0</v>
      </c>
      <c r="AH8" s="332">
        <v>0</v>
      </c>
      <c r="AI8" s="332">
        <v>0</v>
      </c>
      <c r="AJ8" s="332">
        <v>0</v>
      </c>
      <c r="AK8" s="332">
        <v>0</v>
      </c>
      <c r="AL8" s="33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8">
        <v>4</v>
      </c>
      <c r="C9" s="329" t="s">
        <v>23</v>
      </c>
      <c r="D9" s="330">
        <v>188</v>
      </c>
      <c r="E9" s="331">
        <v>1</v>
      </c>
      <c r="F9" s="332">
        <v>14</v>
      </c>
      <c r="G9" s="332">
        <v>14</v>
      </c>
      <c r="H9" s="332">
        <v>7</v>
      </c>
      <c r="I9" s="332">
        <v>14</v>
      </c>
      <c r="J9" s="332">
        <v>13</v>
      </c>
      <c r="K9" s="332">
        <v>13</v>
      </c>
      <c r="L9" s="332">
        <v>0</v>
      </c>
      <c r="M9" s="332">
        <v>14</v>
      </c>
      <c r="N9" s="332">
        <v>7</v>
      </c>
      <c r="O9" s="332">
        <v>15</v>
      </c>
      <c r="P9" s="332">
        <v>14</v>
      </c>
      <c r="Q9" s="332">
        <v>15</v>
      </c>
      <c r="R9" s="332">
        <v>14</v>
      </c>
      <c r="S9" s="332">
        <v>15</v>
      </c>
      <c r="T9" s="332">
        <v>13</v>
      </c>
      <c r="U9" s="332">
        <v>15</v>
      </c>
      <c r="V9" s="332">
        <v>15</v>
      </c>
      <c r="W9" s="332">
        <v>14</v>
      </c>
      <c r="X9" s="332">
        <v>13</v>
      </c>
      <c r="Y9" s="332">
        <v>15</v>
      </c>
      <c r="Z9" s="332">
        <v>13</v>
      </c>
      <c r="AA9" s="332">
        <v>0</v>
      </c>
      <c r="AB9" s="332">
        <v>0</v>
      </c>
      <c r="AC9" s="332">
        <v>0</v>
      </c>
      <c r="AD9" s="332">
        <v>0</v>
      </c>
      <c r="AE9" s="332">
        <v>0</v>
      </c>
      <c r="AF9" s="332">
        <v>0</v>
      </c>
      <c r="AG9" s="332">
        <v>0</v>
      </c>
      <c r="AH9" s="332">
        <v>0</v>
      </c>
      <c r="AI9" s="332">
        <v>0</v>
      </c>
      <c r="AJ9" s="332">
        <v>0</v>
      </c>
      <c r="AK9" s="332">
        <v>0</v>
      </c>
      <c r="AL9" s="33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8">
        <v>5</v>
      </c>
      <c r="C10" s="329" t="s">
        <v>79</v>
      </c>
      <c r="D10" s="330">
        <v>187</v>
      </c>
      <c r="E10" s="331"/>
      <c r="F10" s="332">
        <v>14</v>
      </c>
      <c r="G10" s="332">
        <v>13</v>
      </c>
      <c r="H10" s="332">
        <v>12</v>
      </c>
      <c r="I10" s="332">
        <v>13</v>
      </c>
      <c r="J10" s="332">
        <v>14</v>
      </c>
      <c r="K10" s="332">
        <v>12</v>
      </c>
      <c r="L10" s="332">
        <v>11</v>
      </c>
      <c r="M10" s="332">
        <v>14</v>
      </c>
      <c r="N10" s="332">
        <v>13</v>
      </c>
      <c r="O10" s="332">
        <v>12</v>
      </c>
      <c r="P10" s="332">
        <v>13</v>
      </c>
      <c r="Q10" s="332">
        <v>15</v>
      </c>
      <c r="R10" s="332">
        <v>15</v>
      </c>
      <c r="S10" s="332">
        <v>13</v>
      </c>
      <c r="T10" s="332">
        <v>15</v>
      </c>
      <c r="U10" s="332">
        <v>15</v>
      </c>
      <c r="V10" s="332">
        <v>14</v>
      </c>
      <c r="W10" s="332">
        <v>15</v>
      </c>
      <c r="X10" s="332">
        <v>15</v>
      </c>
      <c r="Y10" s="332">
        <v>14</v>
      </c>
      <c r="Z10" s="332">
        <v>14</v>
      </c>
      <c r="AA10" s="332">
        <v>0</v>
      </c>
      <c r="AB10" s="332">
        <v>0</v>
      </c>
      <c r="AC10" s="332">
        <v>0</v>
      </c>
      <c r="AD10" s="332">
        <v>0</v>
      </c>
      <c r="AE10" s="332">
        <v>0</v>
      </c>
      <c r="AF10" s="332">
        <v>0</v>
      </c>
      <c r="AG10" s="332">
        <v>0</v>
      </c>
      <c r="AH10" s="332">
        <v>0</v>
      </c>
      <c r="AI10" s="332">
        <v>0</v>
      </c>
      <c r="AJ10" s="332">
        <v>0</v>
      </c>
      <c r="AK10" s="332">
        <v>0</v>
      </c>
      <c r="AL10" s="33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8">
        <v>6</v>
      </c>
      <c r="C11" s="329" t="s">
        <v>22</v>
      </c>
      <c r="D11" s="330">
        <v>186</v>
      </c>
      <c r="E11" s="331">
        <v>4</v>
      </c>
      <c r="F11" s="332">
        <v>12</v>
      </c>
      <c r="G11" s="332">
        <v>12</v>
      </c>
      <c r="H11" s="332">
        <v>0</v>
      </c>
      <c r="I11" s="332">
        <v>0</v>
      </c>
      <c r="J11" s="332">
        <v>14</v>
      </c>
      <c r="K11" s="332">
        <v>12</v>
      </c>
      <c r="L11" s="332">
        <v>13</v>
      </c>
      <c r="M11" s="332">
        <v>15</v>
      </c>
      <c r="N11" s="332">
        <v>14</v>
      </c>
      <c r="O11" s="332">
        <v>15</v>
      </c>
      <c r="P11" s="332">
        <v>13</v>
      </c>
      <c r="Q11" s="332">
        <v>12</v>
      </c>
      <c r="R11" s="332">
        <v>15</v>
      </c>
      <c r="S11" s="332">
        <v>13</v>
      </c>
      <c r="T11" s="332">
        <v>14</v>
      </c>
      <c r="U11" s="332">
        <v>15</v>
      </c>
      <c r="V11" s="332">
        <v>15</v>
      </c>
      <c r="W11" s="332">
        <v>0</v>
      </c>
      <c r="X11" s="332">
        <v>0</v>
      </c>
      <c r="Y11" s="332">
        <v>15</v>
      </c>
      <c r="Z11" s="332">
        <v>15</v>
      </c>
      <c r="AA11" s="332">
        <v>0</v>
      </c>
      <c r="AB11" s="332">
        <v>0</v>
      </c>
      <c r="AC11" s="332">
        <v>0</v>
      </c>
      <c r="AD11" s="332">
        <v>0</v>
      </c>
      <c r="AE11" s="332">
        <v>0</v>
      </c>
      <c r="AF11" s="332">
        <v>0</v>
      </c>
      <c r="AG11" s="332">
        <v>0</v>
      </c>
      <c r="AH11" s="332">
        <v>0</v>
      </c>
      <c r="AI11" s="332">
        <v>0</v>
      </c>
      <c r="AJ11" s="332">
        <v>0</v>
      </c>
      <c r="AK11" s="332">
        <v>0</v>
      </c>
      <c r="AL11" s="33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8">
        <v>7</v>
      </c>
      <c r="C12" s="329" t="s">
        <v>54</v>
      </c>
      <c r="D12" s="330">
        <v>185</v>
      </c>
      <c r="E12" s="331"/>
      <c r="F12" s="332">
        <v>13</v>
      </c>
      <c r="G12" s="332">
        <v>14</v>
      </c>
      <c r="H12" s="332">
        <v>15</v>
      </c>
      <c r="I12" s="332">
        <v>14</v>
      </c>
      <c r="J12" s="332">
        <v>13</v>
      </c>
      <c r="K12" s="332">
        <v>15</v>
      </c>
      <c r="L12" s="332">
        <v>13</v>
      </c>
      <c r="M12" s="332">
        <v>14</v>
      </c>
      <c r="N12" s="332">
        <v>14</v>
      </c>
      <c r="O12" s="332">
        <v>14</v>
      </c>
      <c r="P12" s="332">
        <v>14</v>
      </c>
      <c r="Q12" s="332">
        <v>14</v>
      </c>
      <c r="R12" s="332">
        <v>13</v>
      </c>
      <c r="S12" s="332">
        <v>14</v>
      </c>
      <c r="T12" s="332">
        <v>12</v>
      </c>
      <c r="U12" s="332">
        <v>12</v>
      </c>
      <c r="V12" s="332">
        <v>14</v>
      </c>
      <c r="W12" s="332">
        <v>14</v>
      </c>
      <c r="X12" s="332">
        <v>14</v>
      </c>
      <c r="Y12" s="332">
        <v>15</v>
      </c>
      <c r="Z12" s="332">
        <v>13</v>
      </c>
      <c r="AA12" s="332">
        <v>0</v>
      </c>
      <c r="AB12" s="332">
        <v>0</v>
      </c>
      <c r="AC12" s="332">
        <v>0</v>
      </c>
      <c r="AD12" s="332">
        <v>0</v>
      </c>
      <c r="AE12" s="332">
        <v>0</v>
      </c>
      <c r="AF12" s="332">
        <v>0</v>
      </c>
      <c r="AG12" s="332">
        <v>0</v>
      </c>
      <c r="AH12" s="332">
        <v>0</v>
      </c>
      <c r="AI12" s="332">
        <v>0</v>
      </c>
      <c r="AJ12" s="332">
        <v>0</v>
      </c>
      <c r="AK12" s="332">
        <v>0</v>
      </c>
      <c r="AL12" s="33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8">
        <v>8</v>
      </c>
      <c r="C13" s="329" t="s">
        <v>49</v>
      </c>
      <c r="D13" s="330">
        <v>182</v>
      </c>
      <c r="E13" s="331">
        <v>4</v>
      </c>
      <c r="F13" s="332">
        <v>14</v>
      </c>
      <c r="G13" s="332">
        <v>13</v>
      </c>
      <c r="H13" s="332">
        <v>14</v>
      </c>
      <c r="I13" s="332">
        <v>15</v>
      </c>
      <c r="J13" s="332">
        <v>14</v>
      </c>
      <c r="K13" s="332">
        <v>13</v>
      </c>
      <c r="L13" s="332">
        <v>15</v>
      </c>
      <c r="M13" s="332">
        <v>14</v>
      </c>
      <c r="N13" s="332">
        <v>14</v>
      </c>
      <c r="O13" s="332">
        <v>13</v>
      </c>
      <c r="P13" s="332">
        <v>13</v>
      </c>
      <c r="Q13" s="332">
        <v>13</v>
      </c>
      <c r="R13" s="332">
        <v>13</v>
      </c>
      <c r="S13" s="332">
        <v>0</v>
      </c>
      <c r="T13" s="332">
        <v>0</v>
      </c>
      <c r="U13" s="332">
        <v>14</v>
      </c>
      <c r="V13" s="332">
        <v>15</v>
      </c>
      <c r="W13" s="332">
        <v>0</v>
      </c>
      <c r="X13" s="332">
        <v>0</v>
      </c>
      <c r="Y13" s="332">
        <v>14</v>
      </c>
      <c r="Z13" s="332">
        <v>11</v>
      </c>
      <c r="AA13" s="332">
        <v>0</v>
      </c>
      <c r="AB13" s="332">
        <v>0</v>
      </c>
      <c r="AC13" s="332">
        <v>0</v>
      </c>
      <c r="AD13" s="332">
        <v>0</v>
      </c>
      <c r="AE13" s="332">
        <v>0</v>
      </c>
      <c r="AF13" s="332">
        <v>0</v>
      </c>
      <c r="AG13" s="332">
        <v>0</v>
      </c>
      <c r="AH13" s="332">
        <v>0</v>
      </c>
      <c r="AI13" s="332">
        <v>0</v>
      </c>
      <c r="AJ13" s="332">
        <v>0</v>
      </c>
      <c r="AK13" s="332">
        <v>0</v>
      </c>
      <c r="AL13" s="33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8">
        <v>9</v>
      </c>
      <c r="C14" s="329" t="s">
        <v>24</v>
      </c>
      <c r="D14" s="330">
        <v>181</v>
      </c>
      <c r="E14" s="331">
        <v>2</v>
      </c>
      <c r="F14" s="332">
        <v>12</v>
      </c>
      <c r="G14" s="332">
        <v>11</v>
      </c>
      <c r="H14" s="332">
        <v>14</v>
      </c>
      <c r="I14" s="332">
        <v>15</v>
      </c>
      <c r="J14" s="332">
        <v>0</v>
      </c>
      <c r="K14" s="332">
        <v>0</v>
      </c>
      <c r="L14" s="332">
        <v>15</v>
      </c>
      <c r="M14" s="332">
        <v>14</v>
      </c>
      <c r="N14" s="332">
        <v>12</v>
      </c>
      <c r="O14" s="332">
        <v>13</v>
      </c>
      <c r="P14" s="332">
        <v>13</v>
      </c>
      <c r="Q14" s="332">
        <v>12</v>
      </c>
      <c r="R14" s="332">
        <v>13</v>
      </c>
      <c r="S14" s="332">
        <v>13</v>
      </c>
      <c r="T14" s="332">
        <v>14</v>
      </c>
      <c r="U14" s="332">
        <v>14</v>
      </c>
      <c r="V14" s="332">
        <v>13</v>
      </c>
      <c r="W14" s="332">
        <v>15</v>
      </c>
      <c r="X14" s="332">
        <v>14</v>
      </c>
      <c r="Y14" s="332">
        <v>14</v>
      </c>
      <c r="Z14" s="332">
        <v>13</v>
      </c>
      <c r="AA14" s="332">
        <v>0</v>
      </c>
      <c r="AB14" s="332">
        <v>0</v>
      </c>
      <c r="AC14" s="332">
        <v>0</v>
      </c>
      <c r="AD14" s="332">
        <v>0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2">
        <v>0</v>
      </c>
      <c r="AK14" s="332">
        <v>0</v>
      </c>
      <c r="AL14" s="33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8">
        <v>10</v>
      </c>
      <c r="C15" s="329" t="s">
        <v>25</v>
      </c>
      <c r="D15" s="330">
        <v>175</v>
      </c>
      <c r="E15" s="331">
        <v>2</v>
      </c>
      <c r="F15" s="332">
        <v>12</v>
      </c>
      <c r="G15" s="332">
        <v>13</v>
      </c>
      <c r="H15" s="332">
        <v>14</v>
      </c>
      <c r="I15" s="332">
        <v>13</v>
      </c>
      <c r="J15" s="332">
        <v>0</v>
      </c>
      <c r="K15" s="332">
        <v>0</v>
      </c>
      <c r="L15" s="332">
        <v>10</v>
      </c>
      <c r="M15" s="332">
        <v>13</v>
      </c>
      <c r="N15" s="332">
        <v>13</v>
      </c>
      <c r="O15" s="332">
        <v>4</v>
      </c>
      <c r="P15" s="332">
        <v>15</v>
      </c>
      <c r="Q15" s="332">
        <v>13</v>
      </c>
      <c r="R15" s="332">
        <v>11</v>
      </c>
      <c r="S15" s="332">
        <v>14</v>
      </c>
      <c r="T15" s="332">
        <v>14</v>
      </c>
      <c r="U15" s="332">
        <v>13</v>
      </c>
      <c r="V15" s="332">
        <v>14</v>
      </c>
      <c r="W15" s="332">
        <v>12</v>
      </c>
      <c r="X15" s="332">
        <v>12</v>
      </c>
      <c r="Y15" s="332">
        <v>14</v>
      </c>
      <c r="Z15" s="332">
        <v>12</v>
      </c>
      <c r="AA15" s="332">
        <v>0</v>
      </c>
      <c r="AB15" s="332">
        <v>0</v>
      </c>
      <c r="AC15" s="332">
        <v>0</v>
      </c>
      <c r="AD15" s="332">
        <v>0</v>
      </c>
      <c r="AE15" s="332">
        <v>0</v>
      </c>
      <c r="AF15" s="332">
        <v>0</v>
      </c>
      <c r="AG15" s="332">
        <v>0</v>
      </c>
      <c r="AH15" s="332">
        <v>0</v>
      </c>
      <c r="AI15" s="332">
        <v>0</v>
      </c>
      <c r="AJ15" s="332">
        <v>0</v>
      </c>
      <c r="AK15" s="332">
        <v>0</v>
      </c>
      <c r="AL15" s="33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8">
        <v>11</v>
      </c>
      <c r="C16" s="329" t="s">
        <v>26</v>
      </c>
      <c r="D16" s="330">
        <v>39</v>
      </c>
      <c r="E16" s="331" t="s">
        <v>98</v>
      </c>
      <c r="F16" s="332">
        <v>0</v>
      </c>
      <c r="G16" s="332">
        <v>0</v>
      </c>
      <c r="H16" s="332">
        <v>0</v>
      </c>
      <c r="I16" s="332">
        <v>0</v>
      </c>
      <c r="J16" s="332">
        <v>0</v>
      </c>
      <c r="K16" s="332">
        <v>0</v>
      </c>
      <c r="L16" s="332">
        <v>13</v>
      </c>
      <c r="M16" s="332">
        <v>0</v>
      </c>
      <c r="N16" s="332">
        <v>0</v>
      </c>
      <c r="O16" s="332">
        <v>0</v>
      </c>
      <c r="P16" s="332">
        <v>0</v>
      </c>
      <c r="Q16" s="332">
        <v>0</v>
      </c>
      <c r="R16" s="332">
        <v>0</v>
      </c>
      <c r="S16" s="332">
        <v>0</v>
      </c>
      <c r="T16" s="332">
        <v>0</v>
      </c>
      <c r="U16" s="332">
        <v>0</v>
      </c>
      <c r="V16" s="332">
        <v>0</v>
      </c>
      <c r="W16" s="332">
        <v>13</v>
      </c>
      <c r="X16" s="332">
        <v>13</v>
      </c>
      <c r="Y16" s="332">
        <v>0</v>
      </c>
      <c r="Z16" s="332">
        <v>0</v>
      </c>
      <c r="AA16" s="332">
        <v>0</v>
      </c>
      <c r="AB16" s="332">
        <v>0</v>
      </c>
      <c r="AC16" s="332">
        <v>0</v>
      </c>
      <c r="AD16" s="332">
        <v>0</v>
      </c>
      <c r="AE16" s="332">
        <v>0</v>
      </c>
      <c r="AF16" s="332">
        <v>0</v>
      </c>
      <c r="AG16" s="332">
        <v>0</v>
      </c>
      <c r="AH16" s="332">
        <v>0</v>
      </c>
      <c r="AI16" s="332">
        <v>0</v>
      </c>
      <c r="AJ16" s="332">
        <v>0</v>
      </c>
      <c r="AK16" s="332">
        <v>0</v>
      </c>
      <c r="AL16" s="33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5" t="s">
        <v>68</v>
      </c>
      <c r="D17" s="330"/>
      <c r="E17" s="331"/>
      <c r="F17" s="377">
        <v>45176</v>
      </c>
      <c r="G17" s="377"/>
      <c r="H17" s="377">
        <v>45190</v>
      </c>
      <c r="I17" s="377"/>
      <c r="J17" s="377">
        <v>45204</v>
      </c>
      <c r="K17" s="377"/>
      <c r="L17" s="357">
        <v>45218</v>
      </c>
      <c r="M17" s="377">
        <v>45232</v>
      </c>
      <c r="N17" s="377"/>
      <c r="O17" s="377">
        <v>45246</v>
      </c>
      <c r="P17" s="377"/>
      <c r="Q17" s="377">
        <v>45260</v>
      </c>
      <c r="R17" s="377"/>
      <c r="S17" s="377">
        <v>45274</v>
      </c>
      <c r="T17" s="377"/>
      <c r="U17" s="377">
        <v>45295</v>
      </c>
      <c r="V17" s="377"/>
      <c r="W17" s="377">
        <v>45309</v>
      </c>
      <c r="X17" s="377"/>
      <c r="Y17" s="377">
        <v>45323</v>
      </c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8">
        <v>1</v>
      </c>
      <c r="C18" s="329" t="s">
        <v>60</v>
      </c>
      <c r="D18" s="330">
        <v>191</v>
      </c>
      <c r="E18" s="331">
        <v>2</v>
      </c>
      <c r="F18" s="332">
        <v>0</v>
      </c>
      <c r="G18" s="332">
        <v>0</v>
      </c>
      <c r="H18" s="332">
        <v>13</v>
      </c>
      <c r="I18" s="332">
        <v>14</v>
      </c>
      <c r="J18" s="332">
        <v>12</v>
      </c>
      <c r="K18" s="332">
        <v>13</v>
      </c>
      <c r="L18" s="332">
        <v>14</v>
      </c>
      <c r="M18" s="332">
        <v>15</v>
      </c>
      <c r="N18" s="332">
        <v>15</v>
      </c>
      <c r="O18" s="332">
        <v>15</v>
      </c>
      <c r="P18" s="332">
        <v>14</v>
      </c>
      <c r="Q18" s="332">
        <v>13</v>
      </c>
      <c r="R18" s="332">
        <v>14</v>
      </c>
      <c r="S18" s="332">
        <v>15</v>
      </c>
      <c r="T18" s="332">
        <v>15</v>
      </c>
      <c r="U18" s="332">
        <v>13</v>
      </c>
      <c r="V18" s="332">
        <v>15</v>
      </c>
      <c r="W18" s="332">
        <v>15</v>
      </c>
      <c r="X18" s="332">
        <v>15</v>
      </c>
      <c r="Y18" s="332">
        <v>15</v>
      </c>
      <c r="Z18" s="332">
        <v>14</v>
      </c>
      <c r="AA18" s="332">
        <v>0</v>
      </c>
      <c r="AB18" s="332">
        <v>0</v>
      </c>
      <c r="AC18" s="332">
        <v>0</v>
      </c>
      <c r="AD18" s="332">
        <v>0</v>
      </c>
      <c r="AE18" s="332">
        <v>0</v>
      </c>
      <c r="AF18" s="332">
        <v>0</v>
      </c>
      <c r="AG18" s="332">
        <v>0</v>
      </c>
      <c r="AH18" s="332">
        <v>0</v>
      </c>
      <c r="AI18" s="332">
        <v>0</v>
      </c>
      <c r="AJ18" s="332">
        <v>0</v>
      </c>
      <c r="AK18" s="332">
        <v>0</v>
      </c>
      <c r="AL18" s="33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8">
        <v>2</v>
      </c>
      <c r="C19" s="329" t="s">
        <v>3</v>
      </c>
      <c r="D19" s="330">
        <v>191</v>
      </c>
      <c r="E19" s="331">
        <v>4</v>
      </c>
      <c r="F19" s="332">
        <v>0</v>
      </c>
      <c r="G19" s="332">
        <v>0</v>
      </c>
      <c r="H19" s="332">
        <v>14</v>
      </c>
      <c r="I19" s="332">
        <v>15</v>
      </c>
      <c r="J19" s="332">
        <v>14</v>
      </c>
      <c r="K19" s="332">
        <v>14</v>
      </c>
      <c r="L19" s="332">
        <v>14</v>
      </c>
      <c r="M19" s="332">
        <v>15</v>
      </c>
      <c r="N19" s="332">
        <v>14</v>
      </c>
      <c r="O19" s="332">
        <v>12</v>
      </c>
      <c r="P19" s="332">
        <v>14</v>
      </c>
      <c r="Q19" s="332">
        <v>15</v>
      </c>
      <c r="R19" s="332">
        <v>15</v>
      </c>
      <c r="S19" s="332">
        <v>15</v>
      </c>
      <c r="T19" s="332">
        <v>15</v>
      </c>
      <c r="U19" s="332">
        <v>14</v>
      </c>
      <c r="V19" s="332">
        <v>15</v>
      </c>
      <c r="W19" s="332">
        <v>15</v>
      </c>
      <c r="X19" s="332">
        <v>15</v>
      </c>
      <c r="Y19" s="332">
        <v>0</v>
      </c>
      <c r="Z19" s="332">
        <v>0</v>
      </c>
      <c r="AA19" s="332">
        <v>0</v>
      </c>
      <c r="AB19" s="332">
        <v>0</v>
      </c>
      <c r="AC19" s="332">
        <v>0</v>
      </c>
      <c r="AD19" s="332">
        <v>0</v>
      </c>
      <c r="AE19" s="332">
        <v>0</v>
      </c>
      <c r="AF19" s="332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8">
        <v>3</v>
      </c>
      <c r="C20" s="329" t="s">
        <v>29</v>
      </c>
      <c r="D20" s="330">
        <v>190</v>
      </c>
      <c r="E20" s="331">
        <v>3</v>
      </c>
      <c r="F20" s="332">
        <v>0</v>
      </c>
      <c r="G20" s="332">
        <v>0</v>
      </c>
      <c r="H20" s="332">
        <v>15</v>
      </c>
      <c r="I20" s="332">
        <v>14</v>
      </c>
      <c r="J20" s="332">
        <v>15</v>
      </c>
      <c r="K20" s="332">
        <v>14</v>
      </c>
      <c r="L20" s="332">
        <v>0</v>
      </c>
      <c r="M20" s="332">
        <v>14</v>
      </c>
      <c r="N20" s="332">
        <v>12</v>
      </c>
      <c r="O20" s="332">
        <v>15</v>
      </c>
      <c r="P20" s="332">
        <v>13</v>
      </c>
      <c r="Q20" s="332">
        <v>14</v>
      </c>
      <c r="R20" s="332">
        <v>14</v>
      </c>
      <c r="S20" s="332">
        <v>13</v>
      </c>
      <c r="T20" s="332">
        <v>15</v>
      </c>
      <c r="U20" s="332">
        <v>14</v>
      </c>
      <c r="V20" s="332">
        <v>14</v>
      </c>
      <c r="W20" s="332">
        <v>15</v>
      </c>
      <c r="X20" s="332">
        <v>15</v>
      </c>
      <c r="Y20" s="332">
        <v>15</v>
      </c>
      <c r="Z20" s="332">
        <v>15</v>
      </c>
      <c r="AA20" s="332">
        <v>0</v>
      </c>
      <c r="AB20" s="332">
        <v>0</v>
      </c>
      <c r="AC20" s="332">
        <v>0</v>
      </c>
      <c r="AD20" s="332">
        <v>0</v>
      </c>
      <c r="AE20" s="332">
        <v>0</v>
      </c>
      <c r="AF20" s="332">
        <v>0</v>
      </c>
      <c r="AG20" s="332">
        <v>0</v>
      </c>
      <c r="AH20" s="332">
        <v>0</v>
      </c>
      <c r="AI20" s="332">
        <v>0</v>
      </c>
      <c r="AJ20" s="332">
        <v>0</v>
      </c>
      <c r="AK20" s="332">
        <v>0</v>
      </c>
      <c r="AL20" s="33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8">
        <v>4</v>
      </c>
      <c r="C21" s="329" t="s">
        <v>4</v>
      </c>
      <c r="D21" s="330">
        <v>190</v>
      </c>
      <c r="E21" s="331"/>
      <c r="F21" s="332">
        <v>13</v>
      </c>
      <c r="G21" s="332">
        <v>14</v>
      </c>
      <c r="H21" s="332">
        <v>14</v>
      </c>
      <c r="I21" s="332">
        <v>11</v>
      </c>
      <c r="J21" s="332">
        <v>15</v>
      </c>
      <c r="K21" s="332">
        <v>14</v>
      </c>
      <c r="L21" s="332">
        <v>15</v>
      </c>
      <c r="M21" s="332">
        <v>12</v>
      </c>
      <c r="N21" s="332">
        <v>15</v>
      </c>
      <c r="O21" s="332">
        <v>15</v>
      </c>
      <c r="P21" s="332">
        <v>15</v>
      </c>
      <c r="Q21" s="332">
        <v>14</v>
      </c>
      <c r="R21" s="332">
        <v>14</v>
      </c>
      <c r="S21" s="332">
        <v>15</v>
      </c>
      <c r="T21" s="332">
        <v>15</v>
      </c>
      <c r="U21" s="332">
        <v>14</v>
      </c>
      <c r="V21" s="332">
        <v>14</v>
      </c>
      <c r="W21" s="332">
        <v>14</v>
      </c>
      <c r="X21" s="332">
        <v>14</v>
      </c>
      <c r="Y21" s="332">
        <v>15</v>
      </c>
      <c r="Z21" s="332">
        <v>14</v>
      </c>
      <c r="AA21" s="332">
        <v>0</v>
      </c>
      <c r="AB21" s="332">
        <v>0</v>
      </c>
      <c r="AC21" s="332">
        <v>0</v>
      </c>
      <c r="AD21" s="332">
        <v>0</v>
      </c>
      <c r="AE21" s="332">
        <v>0</v>
      </c>
      <c r="AF21" s="332">
        <v>0</v>
      </c>
      <c r="AG21" s="332">
        <v>0</v>
      </c>
      <c r="AH21" s="332">
        <v>0</v>
      </c>
      <c r="AI21" s="332">
        <v>0</v>
      </c>
      <c r="AJ21" s="332">
        <v>0</v>
      </c>
      <c r="AK21" s="332">
        <v>0</v>
      </c>
      <c r="AL21" s="33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8">
        <v>5</v>
      </c>
      <c r="C22" s="329" t="s">
        <v>28</v>
      </c>
      <c r="D22" s="330">
        <v>188</v>
      </c>
      <c r="E22" s="331"/>
      <c r="F22" s="332">
        <v>13</v>
      </c>
      <c r="G22" s="332">
        <v>14</v>
      </c>
      <c r="H22" s="332">
        <v>15</v>
      </c>
      <c r="I22" s="332">
        <v>14</v>
      </c>
      <c r="J22" s="332">
        <v>15</v>
      </c>
      <c r="K22" s="332">
        <v>14</v>
      </c>
      <c r="L22" s="332">
        <v>14</v>
      </c>
      <c r="M22" s="332">
        <v>14</v>
      </c>
      <c r="N22" s="332">
        <v>12</v>
      </c>
      <c r="O22" s="332">
        <v>14</v>
      </c>
      <c r="P22" s="332">
        <v>13</v>
      </c>
      <c r="Q22" s="332">
        <v>15</v>
      </c>
      <c r="R22" s="332">
        <v>14</v>
      </c>
      <c r="S22" s="332">
        <v>13</v>
      </c>
      <c r="T22" s="332">
        <v>15</v>
      </c>
      <c r="U22" s="332">
        <v>14</v>
      </c>
      <c r="V22" s="332">
        <v>14</v>
      </c>
      <c r="W22" s="332">
        <v>13</v>
      </c>
      <c r="X22" s="332">
        <v>15</v>
      </c>
      <c r="Y22" s="332">
        <v>15</v>
      </c>
      <c r="Z22" s="332">
        <v>14</v>
      </c>
      <c r="AA22" s="332">
        <v>0</v>
      </c>
      <c r="AB22" s="332">
        <v>0</v>
      </c>
      <c r="AC22" s="332">
        <v>0</v>
      </c>
      <c r="AD22" s="332">
        <v>0</v>
      </c>
      <c r="AE22" s="332">
        <v>0</v>
      </c>
      <c r="AF22" s="332">
        <v>0</v>
      </c>
      <c r="AG22" s="332">
        <v>0</v>
      </c>
      <c r="AH22" s="332">
        <v>0</v>
      </c>
      <c r="AI22" s="332">
        <v>0</v>
      </c>
      <c r="AJ22" s="332">
        <v>0</v>
      </c>
      <c r="AK22" s="332">
        <v>0</v>
      </c>
      <c r="AL22" s="33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8">
        <v>6</v>
      </c>
      <c r="C23" s="329" t="s">
        <v>37</v>
      </c>
      <c r="D23" s="330">
        <v>187</v>
      </c>
      <c r="E23" s="331"/>
      <c r="F23" s="332">
        <v>14</v>
      </c>
      <c r="G23" s="332">
        <v>13</v>
      </c>
      <c r="H23" s="332">
        <v>13</v>
      </c>
      <c r="I23" s="332">
        <v>13</v>
      </c>
      <c r="J23" s="332">
        <v>14</v>
      </c>
      <c r="K23" s="332">
        <v>15</v>
      </c>
      <c r="L23" s="332">
        <v>14</v>
      </c>
      <c r="M23" s="332">
        <v>13</v>
      </c>
      <c r="N23" s="332">
        <v>14</v>
      </c>
      <c r="O23" s="332">
        <v>14</v>
      </c>
      <c r="P23" s="332">
        <v>14</v>
      </c>
      <c r="Q23" s="332">
        <v>15</v>
      </c>
      <c r="R23" s="332">
        <v>14</v>
      </c>
      <c r="S23" s="332">
        <v>15</v>
      </c>
      <c r="T23" s="332">
        <v>14</v>
      </c>
      <c r="U23" s="332">
        <v>12</v>
      </c>
      <c r="V23" s="332">
        <v>15</v>
      </c>
      <c r="W23" s="332">
        <v>14</v>
      </c>
      <c r="X23" s="332">
        <v>12</v>
      </c>
      <c r="Y23" s="332">
        <v>15</v>
      </c>
      <c r="Z23" s="332">
        <v>14</v>
      </c>
      <c r="AA23" s="332">
        <v>0</v>
      </c>
      <c r="AB23" s="332">
        <v>0</v>
      </c>
      <c r="AC23" s="332">
        <v>0</v>
      </c>
      <c r="AD23" s="332">
        <v>0</v>
      </c>
      <c r="AE23" s="332">
        <v>0</v>
      </c>
      <c r="AF23" s="332">
        <v>0</v>
      </c>
      <c r="AG23" s="332">
        <v>0</v>
      </c>
      <c r="AH23" s="332">
        <v>0</v>
      </c>
      <c r="AI23" s="332">
        <v>0</v>
      </c>
      <c r="AJ23" s="332">
        <v>0</v>
      </c>
      <c r="AK23" s="332">
        <v>0</v>
      </c>
      <c r="AL23" s="33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8">
        <v>7</v>
      </c>
      <c r="C24" s="329" t="s">
        <v>55</v>
      </c>
      <c r="D24" s="330">
        <v>187</v>
      </c>
      <c r="E24" s="331"/>
      <c r="F24" s="332">
        <v>10</v>
      </c>
      <c r="G24" s="332">
        <v>12</v>
      </c>
      <c r="H24" s="332">
        <v>13</v>
      </c>
      <c r="I24" s="332">
        <v>14</v>
      </c>
      <c r="J24" s="332">
        <v>14</v>
      </c>
      <c r="K24" s="332">
        <v>15</v>
      </c>
      <c r="L24" s="332">
        <v>15</v>
      </c>
      <c r="M24" s="332">
        <v>15</v>
      </c>
      <c r="N24" s="332">
        <v>12</v>
      </c>
      <c r="O24" s="332">
        <v>14</v>
      </c>
      <c r="P24" s="332">
        <v>15</v>
      </c>
      <c r="Q24" s="332">
        <v>14</v>
      </c>
      <c r="R24" s="332">
        <v>12</v>
      </c>
      <c r="S24" s="332">
        <v>14</v>
      </c>
      <c r="T24" s="332">
        <v>14</v>
      </c>
      <c r="U24" s="332">
        <v>13</v>
      </c>
      <c r="V24" s="332">
        <v>14</v>
      </c>
      <c r="W24" s="332">
        <v>15</v>
      </c>
      <c r="X24" s="332">
        <v>13</v>
      </c>
      <c r="Y24" s="332">
        <v>13</v>
      </c>
      <c r="Z24" s="332">
        <v>14</v>
      </c>
      <c r="AA24" s="332">
        <v>0</v>
      </c>
      <c r="AB24" s="332">
        <v>0</v>
      </c>
      <c r="AC24" s="332">
        <v>0</v>
      </c>
      <c r="AD24" s="332">
        <v>0</v>
      </c>
      <c r="AE24" s="332">
        <v>0</v>
      </c>
      <c r="AF24" s="332">
        <v>0</v>
      </c>
      <c r="AG24" s="332">
        <v>0</v>
      </c>
      <c r="AH24" s="332">
        <v>0</v>
      </c>
      <c r="AI24" s="332">
        <v>0</v>
      </c>
      <c r="AJ24" s="332">
        <v>0</v>
      </c>
      <c r="AK24" s="332">
        <v>0</v>
      </c>
      <c r="AL24" s="33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8">
        <v>8</v>
      </c>
      <c r="C25" s="329" t="s">
        <v>12</v>
      </c>
      <c r="D25" s="330">
        <v>185</v>
      </c>
      <c r="E25" s="331">
        <v>2</v>
      </c>
      <c r="F25" s="332">
        <v>12</v>
      </c>
      <c r="G25" s="332">
        <v>15</v>
      </c>
      <c r="H25" s="332">
        <v>14</v>
      </c>
      <c r="I25" s="332">
        <v>13</v>
      </c>
      <c r="J25" s="332">
        <v>13</v>
      </c>
      <c r="K25" s="332">
        <v>12</v>
      </c>
      <c r="L25" s="332">
        <v>13</v>
      </c>
      <c r="M25" s="332">
        <v>15</v>
      </c>
      <c r="N25" s="332">
        <v>14</v>
      </c>
      <c r="O25" s="332">
        <v>0</v>
      </c>
      <c r="P25" s="332">
        <v>0</v>
      </c>
      <c r="Q25" s="332">
        <v>15</v>
      </c>
      <c r="R25" s="332">
        <v>13</v>
      </c>
      <c r="S25" s="332">
        <v>13</v>
      </c>
      <c r="T25" s="332">
        <v>14</v>
      </c>
      <c r="U25" s="332">
        <v>13</v>
      </c>
      <c r="V25" s="332">
        <v>14</v>
      </c>
      <c r="W25" s="332">
        <v>15</v>
      </c>
      <c r="X25" s="332">
        <v>14</v>
      </c>
      <c r="Y25" s="332">
        <v>14</v>
      </c>
      <c r="Z25" s="332">
        <v>15</v>
      </c>
      <c r="AA25" s="332">
        <v>0</v>
      </c>
      <c r="AB25" s="332">
        <v>0</v>
      </c>
      <c r="AC25" s="332">
        <v>0</v>
      </c>
      <c r="AD25" s="332">
        <v>0</v>
      </c>
      <c r="AE25" s="332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8">
        <v>9</v>
      </c>
      <c r="C26" s="329" t="s">
        <v>30</v>
      </c>
      <c r="D26" s="330">
        <v>174</v>
      </c>
      <c r="E26" s="331"/>
      <c r="F26" s="332">
        <v>11</v>
      </c>
      <c r="G26" s="332">
        <v>12</v>
      </c>
      <c r="H26" s="332">
        <v>14</v>
      </c>
      <c r="I26" s="332">
        <v>12</v>
      </c>
      <c r="J26" s="332">
        <v>12</v>
      </c>
      <c r="K26" s="332">
        <v>13</v>
      </c>
      <c r="L26" s="332">
        <v>14</v>
      </c>
      <c r="M26" s="332">
        <v>12</v>
      </c>
      <c r="N26" s="332">
        <v>15</v>
      </c>
      <c r="O26" s="332">
        <v>13</v>
      </c>
      <c r="P26" s="332">
        <v>12</v>
      </c>
      <c r="Q26" s="332">
        <v>13</v>
      </c>
      <c r="R26" s="332">
        <v>13</v>
      </c>
      <c r="S26" s="332">
        <v>13</v>
      </c>
      <c r="T26" s="332">
        <v>11</v>
      </c>
      <c r="U26" s="332">
        <v>11</v>
      </c>
      <c r="V26" s="332">
        <v>13</v>
      </c>
      <c r="W26" s="332">
        <v>14</v>
      </c>
      <c r="X26" s="332">
        <v>13</v>
      </c>
      <c r="Y26" s="332">
        <v>13</v>
      </c>
      <c r="Z26" s="332">
        <v>13</v>
      </c>
      <c r="AA26" s="332">
        <v>0</v>
      </c>
      <c r="AB26" s="332">
        <v>0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2">
        <v>0</v>
      </c>
      <c r="AJ26" s="332">
        <v>0</v>
      </c>
      <c r="AK26" s="332">
        <v>0</v>
      </c>
      <c r="AL26" s="33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8">
        <v>10</v>
      </c>
      <c r="C27" s="329" t="s">
        <v>83</v>
      </c>
      <c r="D27" s="330">
        <v>157</v>
      </c>
      <c r="E27" s="331">
        <v>2</v>
      </c>
      <c r="F27" s="332">
        <v>4</v>
      </c>
      <c r="G27" s="332">
        <v>2</v>
      </c>
      <c r="H27" s="332">
        <v>9</v>
      </c>
      <c r="I27" s="332">
        <v>9</v>
      </c>
      <c r="J27" s="332">
        <v>11</v>
      </c>
      <c r="K27" s="332">
        <v>11</v>
      </c>
      <c r="L27" s="332">
        <v>3</v>
      </c>
      <c r="M27" s="332">
        <v>10</v>
      </c>
      <c r="N27" s="332">
        <v>12</v>
      </c>
      <c r="O27" s="332">
        <v>9</v>
      </c>
      <c r="P27" s="332">
        <v>10</v>
      </c>
      <c r="Q27" s="332">
        <v>11</v>
      </c>
      <c r="R27" s="332">
        <v>14</v>
      </c>
      <c r="S27" s="332">
        <v>0</v>
      </c>
      <c r="T27" s="332">
        <v>0</v>
      </c>
      <c r="U27" s="332">
        <v>13</v>
      </c>
      <c r="V27" s="332">
        <v>13</v>
      </c>
      <c r="W27" s="332">
        <v>12</v>
      </c>
      <c r="X27" s="332">
        <v>13</v>
      </c>
      <c r="Y27" s="332">
        <v>12</v>
      </c>
      <c r="Z27" s="332">
        <v>15</v>
      </c>
      <c r="AA27" s="332">
        <v>0</v>
      </c>
      <c r="AB27" s="332">
        <v>0</v>
      </c>
      <c r="AC27" s="332">
        <v>0</v>
      </c>
      <c r="AD27" s="332">
        <v>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33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8">
        <v>11</v>
      </c>
      <c r="C28" s="329" t="s">
        <v>78</v>
      </c>
      <c r="D28" s="330">
        <v>144</v>
      </c>
      <c r="E28" s="331">
        <v>4</v>
      </c>
      <c r="F28" s="332">
        <v>4</v>
      </c>
      <c r="G28" s="332">
        <v>11</v>
      </c>
      <c r="H28" s="332">
        <v>5</v>
      </c>
      <c r="I28" s="332">
        <v>11</v>
      </c>
      <c r="J28" s="332">
        <v>0</v>
      </c>
      <c r="K28" s="332">
        <v>0</v>
      </c>
      <c r="L28" s="332">
        <v>5</v>
      </c>
      <c r="M28" s="332">
        <v>5</v>
      </c>
      <c r="N28" s="332">
        <v>11</v>
      </c>
      <c r="O28" s="332">
        <v>5</v>
      </c>
      <c r="P28" s="332">
        <v>11</v>
      </c>
      <c r="Q28" s="332">
        <v>7</v>
      </c>
      <c r="R28" s="332">
        <v>12</v>
      </c>
      <c r="S28" s="332">
        <v>12</v>
      </c>
      <c r="T28" s="332">
        <v>12</v>
      </c>
      <c r="U28" s="332">
        <v>14</v>
      </c>
      <c r="V28" s="332">
        <v>14</v>
      </c>
      <c r="W28" s="332">
        <v>12</v>
      </c>
      <c r="X28" s="332">
        <v>12</v>
      </c>
      <c r="Y28" s="332">
        <v>0</v>
      </c>
      <c r="Z28" s="332">
        <v>0</v>
      </c>
      <c r="AA28" s="332">
        <v>0</v>
      </c>
      <c r="AB28" s="332">
        <v>0</v>
      </c>
      <c r="AC28" s="332">
        <v>0</v>
      </c>
      <c r="AD28" s="332">
        <v>0</v>
      </c>
      <c r="AE28" s="332">
        <v>0</v>
      </c>
      <c r="AF28" s="332">
        <v>0</v>
      </c>
      <c r="AG28" s="332">
        <v>0</v>
      </c>
      <c r="AH28" s="332">
        <v>0</v>
      </c>
      <c r="AI28" s="332">
        <v>0</v>
      </c>
      <c r="AJ28" s="332">
        <v>0</v>
      </c>
      <c r="AK28" s="332">
        <v>0</v>
      </c>
      <c r="AL28" s="332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8">
        <v>12</v>
      </c>
      <c r="C29" s="329" t="s">
        <v>36</v>
      </c>
      <c r="D29" s="330">
        <v>41</v>
      </c>
      <c r="E29" s="331" t="s">
        <v>98</v>
      </c>
      <c r="F29" s="332">
        <v>0</v>
      </c>
      <c r="G29" s="332">
        <v>0</v>
      </c>
      <c r="H29" s="332">
        <v>0</v>
      </c>
      <c r="I29" s="332">
        <v>0</v>
      </c>
      <c r="J29" s="332">
        <v>0</v>
      </c>
      <c r="K29" s="332">
        <v>0</v>
      </c>
      <c r="L29" s="332">
        <v>15</v>
      </c>
      <c r="M29" s="332">
        <v>0</v>
      </c>
      <c r="N29" s="332">
        <v>0</v>
      </c>
      <c r="O29" s="332">
        <v>0</v>
      </c>
      <c r="P29" s="332">
        <v>0</v>
      </c>
      <c r="Q29" s="332">
        <v>0</v>
      </c>
      <c r="R29" s="332">
        <v>0</v>
      </c>
      <c r="S29" s="332">
        <v>0</v>
      </c>
      <c r="T29" s="332">
        <v>0</v>
      </c>
      <c r="U29" s="332">
        <v>0</v>
      </c>
      <c r="V29" s="332">
        <v>0</v>
      </c>
      <c r="W29" s="332">
        <v>13</v>
      </c>
      <c r="X29" s="332">
        <v>13</v>
      </c>
      <c r="Y29" s="332">
        <v>0</v>
      </c>
      <c r="Z29" s="332">
        <v>0</v>
      </c>
      <c r="AA29" s="332">
        <v>0</v>
      </c>
      <c r="AB29" s="332">
        <v>0</v>
      </c>
      <c r="AC29" s="332">
        <v>0</v>
      </c>
      <c r="AD29" s="332">
        <v>0</v>
      </c>
      <c r="AE29" s="332">
        <v>0</v>
      </c>
      <c r="AF29" s="332">
        <v>0</v>
      </c>
      <c r="AG29" s="332">
        <v>0</v>
      </c>
      <c r="AH29" s="332">
        <v>0</v>
      </c>
      <c r="AI29" s="332">
        <v>0</v>
      </c>
      <c r="AJ29" s="332">
        <v>0</v>
      </c>
      <c r="AK29" s="332">
        <v>0</v>
      </c>
      <c r="AL29" s="33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5" t="s">
        <v>69</v>
      </c>
      <c r="D30" s="330"/>
      <c r="E30" s="331"/>
      <c r="F30" s="377">
        <v>45176</v>
      </c>
      <c r="G30" s="377"/>
      <c r="H30" s="377">
        <v>45190</v>
      </c>
      <c r="I30" s="377"/>
      <c r="J30" s="377">
        <v>45204</v>
      </c>
      <c r="K30" s="377"/>
      <c r="L30" s="357">
        <v>45218</v>
      </c>
      <c r="M30" s="377">
        <v>45232</v>
      </c>
      <c r="N30" s="377"/>
      <c r="O30" s="377">
        <v>45246</v>
      </c>
      <c r="P30" s="377"/>
      <c r="Q30" s="377">
        <v>45260</v>
      </c>
      <c r="R30" s="377"/>
      <c r="S30" s="377">
        <v>45274</v>
      </c>
      <c r="T30" s="377"/>
      <c r="U30" s="377">
        <v>45295</v>
      </c>
      <c r="V30" s="377"/>
      <c r="W30" s="377">
        <v>45309</v>
      </c>
      <c r="X30" s="377"/>
      <c r="Y30" s="377">
        <v>45323</v>
      </c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28">
        <v>1</v>
      </c>
      <c r="C31" s="329" t="s">
        <v>32</v>
      </c>
      <c r="D31" s="330">
        <v>195</v>
      </c>
      <c r="E31" s="331">
        <v>2</v>
      </c>
      <c r="F31" s="332">
        <v>0</v>
      </c>
      <c r="G31" s="332">
        <v>0</v>
      </c>
      <c r="H31" s="332">
        <v>15</v>
      </c>
      <c r="I31" s="332">
        <v>14</v>
      </c>
      <c r="J31" s="332">
        <v>15</v>
      </c>
      <c r="K31" s="332">
        <v>15</v>
      </c>
      <c r="L31" s="332">
        <v>15</v>
      </c>
      <c r="M31" s="332">
        <v>15</v>
      </c>
      <c r="N31" s="332">
        <v>15</v>
      </c>
      <c r="O31" s="332">
        <v>15</v>
      </c>
      <c r="P31" s="332">
        <v>15</v>
      </c>
      <c r="Q31" s="332">
        <v>15</v>
      </c>
      <c r="R31" s="332">
        <v>15</v>
      </c>
      <c r="S31" s="332">
        <v>14</v>
      </c>
      <c r="T31" s="332">
        <v>14</v>
      </c>
      <c r="U31" s="332">
        <v>14</v>
      </c>
      <c r="V31" s="332">
        <v>15</v>
      </c>
      <c r="W31" s="332">
        <v>15</v>
      </c>
      <c r="X31" s="332">
        <v>14</v>
      </c>
      <c r="Y31" s="332">
        <v>15</v>
      </c>
      <c r="Z31" s="332">
        <v>15</v>
      </c>
      <c r="AA31" s="332">
        <v>0</v>
      </c>
      <c r="AB31" s="332">
        <v>0</v>
      </c>
      <c r="AC31" s="332">
        <v>0</v>
      </c>
      <c r="AD31" s="332">
        <v>0</v>
      </c>
      <c r="AE31" s="332">
        <v>0</v>
      </c>
      <c r="AF31" s="332">
        <v>0</v>
      </c>
      <c r="AG31" s="332">
        <v>0</v>
      </c>
      <c r="AH31" s="332">
        <v>0</v>
      </c>
      <c r="AI31" s="332">
        <v>0</v>
      </c>
      <c r="AJ31" s="332">
        <v>0</v>
      </c>
      <c r="AK31" s="332">
        <v>0</v>
      </c>
      <c r="AL31" s="33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8">
        <v>2</v>
      </c>
      <c r="C32" s="329" t="s">
        <v>31</v>
      </c>
      <c r="D32" s="330">
        <v>195</v>
      </c>
      <c r="E32" s="331"/>
      <c r="F32" s="332">
        <v>15</v>
      </c>
      <c r="G32" s="332">
        <v>14</v>
      </c>
      <c r="H32" s="332">
        <v>15</v>
      </c>
      <c r="I32" s="332">
        <v>15</v>
      </c>
      <c r="J32" s="332">
        <v>14</v>
      </c>
      <c r="K32" s="332">
        <v>13</v>
      </c>
      <c r="L32" s="332">
        <v>14</v>
      </c>
      <c r="M32" s="332">
        <v>15</v>
      </c>
      <c r="N32" s="332">
        <v>14</v>
      </c>
      <c r="O32" s="332">
        <v>15</v>
      </c>
      <c r="P32" s="332">
        <v>15</v>
      </c>
      <c r="Q32" s="332">
        <v>14</v>
      </c>
      <c r="R32" s="332">
        <v>15</v>
      </c>
      <c r="S32" s="332">
        <v>15</v>
      </c>
      <c r="T32" s="332">
        <v>14</v>
      </c>
      <c r="U32" s="332">
        <v>15</v>
      </c>
      <c r="V32" s="332">
        <v>15</v>
      </c>
      <c r="W32" s="332">
        <v>15</v>
      </c>
      <c r="X32" s="332">
        <v>15</v>
      </c>
      <c r="Y32" s="332">
        <v>14</v>
      </c>
      <c r="Z32" s="332">
        <v>15</v>
      </c>
      <c r="AA32" s="332">
        <v>0</v>
      </c>
      <c r="AB32" s="332">
        <v>0</v>
      </c>
      <c r="AC32" s="332">
        <v>0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0</v>
      </c>
      <c r="AL32" s="33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8">
        <v>3</v>
      </c>
      <c r="C33" s="329" t="s">
        <v>77</v>
      </c>
      <c r="D33" s="330">
        <v>195</v>
      </c>
      <c r="E33" s="331"/>
      <c r="F33" s="332">
        <v>14</v>
      </c>
      <c r="G33" s="332">
        <v>15</v>
      </c>
      <c r="H33" s="332">
        <v>14</v>
      </c>
      <c r="I33" s="332">
        <v>15</v>
      </c>
      <c r="J33" s="332">
        <v>15</v>
      </c>
      <c r="K33" s="332">
        <v>15</v>
      </c>
      <c r="L33" s="332">
        <v>14</v>
      </c>
      <c r="M33" s="332">
        <v>15</v>
      </c>
      <c r="N33" s="332">
        <v>14</v>
      </c>
      <c r="O33" s="332">
        <v>15</v>
      </c>
      <c r="P33" s="332">
        <v>15</v>
      </c>
      <c r="Q33" s="332">
        <v>15</v>
      </c>
      <c r="R33" s="332">
        <v>13</v>
      </c>
      <c r="S33" s="332">
        <v>15</v>
      </c>
      <c r="T33" s="332">
        <v>14</v>
      </c>
      <c r="U33" s="332">
        <v>15</v>
      </c>
      <c r="V33" s="332">
        <v>15</v>
      </c>
      <c r="W33" s="332">
        <v>15</v>
      </c>
      <c r="X33" s="332">
        <v>15</v>
      </c>
      <c r="Y33" s="332">
        <v>14</v>
      </c>
      <c r="Z33" s="332">
        <v>15</v>
      </c>
      <c r="AA33" s="332">
        <v>0</v>
      </c>
      <c r="AB33" s="332">
        <v>0</v>
      </c>
      <c r="AC33" s="332">
        <v>0</v>
      </c>
      <c r="AD33" s="332">
        <v>0</v>
      </c>
      <c r="AE33" s="332">
        <v>0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0</v>
      </c>
      <c r="AL33" s="33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8">
        <v>4</v>
      </c>
      <c r="C34" s="329" t="s">
        <v>33</v>
      </c>
      <c r="D34" s="330">
        <v>195</v>
      </c>
      <c r="E34" s="331">
        <v>4</v>
      </c>
      <c r="F34" s="332">
        <v>15</v>
      </c>
      <c r="G34" s="332">
        <v>15</v>
      </c>
      <c r="H34" s="332">
        <v>0</v>
      </c>
      <c r="I34" s="332">
        <v>0</v>
      </c>
      <c r="J34" s="332">
        <v>15</v>
      </c>
      <c r="K34" s="332">
        <v>15</v>
      </c>
      <c r="L34" s="332">
        <v>15</v>
      </c>
      <c r="M34" s="332">
        <v>15</v>
      </c>
      <c r="N34" s="332">
        <v>15</v>
      </c>
      <c r="O34" s="332">
        <v>13</v>
      </c>
      <c r="P34" s="332">
        <v>14</v>
      </c>
      <c r="Q34" s="332">
        <v>0</v>
      </c>
      <c r="R34" s="332">
        <v>0</v>
      </c>
      <c r="S34" s="332">
        <v>15</v>
      </c>
      <c r="T34" s="332">
        <v>15</v>
      </c>
      <c r="U34" s="332">
        <v>14</v>
      </c>
      <c r="V34" s="332">
        <v>15</v>
      </c>
      <c r="W34" s="332">
        <v>13</v>
      </c>
      <c r="X34" s="332">
        <v>15</v>
      </c>
      <c r="Y34" s="332">
        <v>15</v>
      </c>
      <c r="Z34" s="332">
        <v>15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8">
        <v>5</v>
      </c>
      <c r="C35" s="329" t="s">
        <v>63</v>
      </c>
      <c r="D35" s="330">
        <v>194</v>
      </c>
      <c r="E35" s="331">
        <v>2</v>
      </c>
      <c r="F35" s="332">
        <v>15</v>
      </c>
      <c r="G35" s="332">
        <v>14</v>
      </c>
      <c r="H35" s="332">
        <v>15</v>
      </c>
      <c r="I35" s="332">
        <v>15</v>
      </c>
      <c r="J35" s="332">
        <v>0</v>
      </c>
      <c r="K35" s="332">
        <v>0</v>
      </c>
      <c r="L35" s="332">
        <v>15</v>
      </c>
      <c r="M35" s="332">
        <v>0</v>
      </c>
      <c r="N35" s="332">
        <v>0</v>
      </c>
      <c r="O35" s="332">
        <v>15</v>
      </c>
      <c r="P35" s="332">
        <v>14</v>
      </c>
      <c r="Q35" s="332">
        <v>15</v>
      </c>
      <c r="R35" s="332">
        <v>15</v>
      </c>
      <c r="S35" s="332">
        <v>15</v>
      </c>
      <c r="T35" s="332">
        <v>15</v>
      </c>
      <c r="U35" s="332">
        <v>15</v>
      </c>
      <c r="V35" s="332">
        <v>14</v>
      </c>
      <c r="W35" s="332">
        <v>15</v>
      </c>
      <c r="X35" s="332">
        <v>14</v>
      </c>
      <c r="Y35" s="332">
        <v>15</v>
      </c>
      <c r="Z35" s="332">
        <v>14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8">
        <v>6</v>
      </c>
      <c r="C36" s="329" t="s">
        <v>97</v>
      </c>
      <c r="D36" s="330">
        <v>193</v>
      </c>
      <c r="E36" s="331"/>
      <c r="F36" s="332">
        <v>15</v>
      </c>
      <c r="G36" s="332">
        <v>15</v>
      </c>
      <c r="H36" s="332">
        <v>15</v>
      </c>
      <c r="I36" s="332">
        <v>13</v>
      </c>
      <c r="J36" s="332">
        <v>13</v>
      </c>
      <c r="K36" s="332">
        <v>15</v>
      </c>
      <c r="L36" s="332">
        <v>13</v>
      </c>
      <c r="M36" s="332">
        <v>15</v>
      </c>
      <c r="N36" s="332">
        <v>15</v>
      </c>
      <c r="O36" s="332">
        <v>14</v>
      </c>
      <c r="P36" s="332">
        <v>15</v>
      </c>
      <c r="Q36" s="332">
        <v>14</v>
      </c>
      <c r="R36" s="332">
        <v>14</v>
      </c>
      <c r="S36" s="332">
        <v>15</v>
      </c>
      <c r="T36" s="332">
        <v>15</v>
      </c>
      <c r="U36" s="332">
        <v>13</v>
      </c>
      <c r="V36" s="332">
        <v>15</v>
      </c>
      <c r="W36" s="332">
        <v>14</v>
      </c>
      <c r="X36" s="332">
        <v>14</v>
      </c>
      <c r="Y36" s="332">
        <v>13</v>
      </c>
      <c r="Z36" s="332">
        <v>15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8">
        <v>7</v>
      </c>
      <c r="C37" s="329" t="s">
        <v>34</v>
      </c>
      <c r="D37" s="330">
        <v>186</v>
      </c>
      <c r="E37" s="331">
        <v>6</v>
      </c>
      <c r="F37" s="332">
        <v>14</v>
      </c>
      <c r="G37" s="332">
        <v>14</v>
      </c>
      <c r="H37" s="332">
        <v>0</v>
      </c>
      <c r="I37" s="332">
        <v>0</v>
      </c>
      <c r="J37" s="332">
        <v>15</v>
      </c>
      <c r="K37" s="332">
        <v>15</v>
      </c>
      <c r="L37" s="332">
        <v>13</v>
      </c>
      <c r="M37" s="332">
        <v>0</v>
      </c>
      <c r="N37" s="332">
        <v>0</v>
      </c>
      <c r="O37" s="332">
        <v>13</v>
      </c>
      <c r="P37" s="332">
        <v>13</v>
      </c>
      <c r="Q37" s="332">
        <v>0</v>
      </c>
      <c r="R37" s="332">
        <v>0</v>
      </c>
      <c r="S37" s="332">
        <v>15</v>
      </c>
      <c r="T37" s="332">
        <v>15</v>
      </c>
      <c r="U37" s="332">
        <v>14</v>
      </c>
      <c r="V37" s="332">
        <v>15</v>
      </c>
      <c r="W37" s="332">
        <v>14</v>
      </c>
      <c r="X37" s="332">
        <v>13</v>
      </c>
      <c r="Y37" s="332">
        <v>15</v>
      </c>
      <c r="Z37" s="332">
        <v>14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8">
        <v>8</v>
      </c>
      <c r="C38" s="329" t="s">
        <v>53</v>
      </c>
      <c r="D38" s="330">
        <v>173</v>
      </c>
      <c r="E38" s="331">
        <v>8</v>
      </c>
      <c r="F38" s="334">
        <v>0</v>
      </c>
      <c r="G38" s="334">
        <v>0</v>
      </c>
      <c r="H38" s="334">
        <v>15</v>
      </c>
      <c r="I38" s="334">
        <v>13</v>
      </c>
      <c r="J38" s="334">
        <v>13</v>
      </c>
      <c r="K38" s="334">
        <v>13</v>
      </c>
      <c r="L38" s="334">
        <v>14</v>
      </c>
      <c r="M38" s="334">
        <v>15</v>
      </c>
      <c r="N38" s="334">
        <v>15</v>
      </c>
      <c r="O38" s="334">
        <v>0</v>
      </c>
      <c r="P38" s="334">
        <v>0</v>
      </c>
      <c r="Q38" s="334">
        <v>0</v>
      </c>
      <c r="R38" s="334">
        <v>0</v>
      </c>
      <c r="S38" s="334">
        <v>13</v>
      </c>
      <c r="T38" s="334">
        <v>12</v>
      </c>
      <c r="U38" s="334">
        <v>13</v>
      </c>
      <c r="V38" s="334">
        <v>15</v>
      </c>
      <c r="W38" s="334">
        <v>10</v>
      </c>
      <c r="X38" s="334">
        <v>12</v>
      </c>
      <c r="Y38" s="334">
        <v>0</v>
      </c>
      <c r="Z38" s="334">
        <v>0</v>
      </c>
      <c r="AA38" s="334">
        <v>0</v>
      </c>
      <c r="AB38" s="334">
        <v>0</v>
      </c>
      <c r="AC38" s="334">
        <v>0</v>
      </c>
      <c r="AD38" s="334">
        <v>0</v>
      </c>
      <c r="AE38" s="334">
        <v>0</v>
      </c>
      <c r="AF38" s="334">
        <v>0</v>
      </c>
      <c r="AG38" s="334">
        <v>0</v>
      </c>
      <c r="AH38" s="334">
        <v>0</v>
      </c>
      <c r="AI38" s="334">
        <v>0</v>
      </c>
      <c r="AJ38" s="334">
        <v>0</v>
      </c>
      <c r="AK38" s="334">
        <v>0</v>
      </c>
      <c r="AL38" s="334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8">
        <v>9</v>
      </c>
      <c r="C39" s="329" t="s">
        <v>41</v>
      </c>
      <c r="D39" s="330">
        <v>166</v>
      </c>
      <c r="E39" s="331" t="s">
        <v>98</v>
      </c>
      <c r="F39" s="334">
        <v>10</v>
      </c>
      <c r="G39" s="334">
        <v>14</v>
      </c>
      <c r="H39" s="334">
        <v>0</v>
      </c>
      <c r="I39" s="334">
        <v>0</v>
      </c>
      <c r="J39" s="334">
        <v>14</v>
      </c>
      <c r="K39" s="334">
        <v>14</v>
      </c>
      <c r="L39" s="334">
        <v>0</v>
      </c>
      <c r="M39" s="334">
        <v>0</v>
      </c>
      <c r="N39" s="334">
        <v>0</v>
      </c>
      <c r="O39" s="334">
        <v>0</v>
      </c>
      <c r="P39" s="334">
        <v>0</v>
      </c>
      <c r="Q39" s="334">
        <v>0</v>
      </c>
      <c r="R39" s="334">
        <v>0</v>
      </c>
      <c r="S39" s="334">
        <v>14</v>
      </c>
      <c r="T39" s="334">
        <v>15</v>
      </c>
      <c r="U39" s="334">
        <v>15</v>
      </c>
      <c r="V39" s="334">
        <v>13</v>
      </c>
      <c r="W39" s="334">
        <v>14</v>
      </c>
      <c r="X39" s="334">
        <v>15</v>
      </c>
      <c r="Y39" s="334">
        <v>14</v>
      </c>
      <c r="Z39" s="334">
        <v>14</v>
      </c>
      <c r="AA39" s="334">
        <v>0</v>
      </c>
      <c r="AB39" s="334">
        <v>0</v>
      </c>
      <c r="AC39" s="334">
        <v>0</v>
      </c>
      <c r="AD39" s="334">
        <v>0</v>
      </c>
      <c r="AE39" s="334">
        <v>0</v>
      </c>
      <c r="AF39" s="334">
        <v>0</v>
      </c>
      <c r="AG39" s="334">
        <v>0</v>
      </c>
      <c r="AH39" s="334">
        <v>0</v>
      </c>
      <c r="AI39" s="334">
        <v>0</v>
      </c>
      <c r="AJ39" s="334">
        <v>0</v>
      </c>
      <c r="AK39" s="334">
        <v>0</v>
      </c>
      <c r="AL39" s="334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8">
        <v>10</v>
      </c>
      <c r="C40" s="335" t="s">
        <v>35</v>
      </c>
      <c r="D40" s="336">
        <v>91</v>
      </c>
      <c r="E40" s="337" t="s">
        <v>98</v>
      </c>
      <c r="F40" s="332">
        <v>0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5</v>
      </c>
      <c r="M40" s="332">
        <v>0</v>
      </c>
      <c r="N40" s="332">
        <v>0</v>
      </c>
      <c r="O40" s="332">
        <v>12</v>
      </c>
      <c r="P40" s="332">
        <v>8</v>
      </c>
      <c r="Q40" s="332">
        <v>0</v>
      </c>
      <c r="R40" s="332">
        <v>0</v>
      </c>
      <c r="S40" s="332">
        <v>13</v>
      </c>
      <c r="T40" s="332">
        <v>5</v>
      </c>
      <c r="U40" s="332">
        <v>0</v>
      </c>
      <c r="V40" s="332">
        <v>0</v>
      </c>
      <c r="W40" s="332">
        <v>13</v>
      </c>
      <c r="X40" s="332">
        <v>12</v>
      </c>
      <c r="Y40" s="332">
        <v>11</v>
      </c>
      <c r="Z40" s="332">
        <v>12</v>
      </c>
      <c r="AA40" s="332">
        <v>0</v>
      </c>
      <c r="AB40" s="332">
        <v>0</v>
      </c>
      <c r="AC40" s="332">
        <v>0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0</v>
      </c>
      <c r="AL40" s="332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AE30:AF30"/>
    <mergeCell ref="AG30:AH30"/>
    <mergeCell ref="AI30:AJ30"/>
    <mergeCell ref="AE17:AF17"/>
    <mergeCell ref="AG17:AH17"/>
    <mergeCell ref="AI17:AJ17"/>
    <mergeCell ref="Y30:Z30"/>
    <mergeCell ref="AA30:AB30"/>
    <mergeCell ref="AC30:AD30"/>
    <mergeCell ref="M17:N17"/>
    <mergeCell ref="M30:N30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K15" sqref="K15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141.61176470588236</v>
      </c>
      <c r="D3" s="51">
        <v>1</v>
      </c>
      <c r="E3" s="252" t="s">
        <v>27</v>
      </c>
      <c r="F3" s="246">
        <v>146.10952380952381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139.20526315789473</v>
      </c>
      <c r="D4" s="51">
        <v>2</v>
      </c>
      <c r="E4" s="252" t="s">
        <v>23</v>
      </c>
      <c r="F4" s="246">
        <v>145.16999999999999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60</v>
      </c>
      <c r="C5" s="246">
        <v>137.17368421052632</v>
      </c>
      <c r="D5" s="51">
        <v>3</v>
      </c>
      <c r="E5" s="252" t="s">
        <v>50</v>
      </c>
      <c r="F5" s="246">
        <v>145.11333333333334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39</v>
      </c>
      <c r="C6" s="246">
        <v>137.13333333333333</v>
      </c>
      <c r="D6" s="51">
        <v>4</v>
      </c>
      <c r="E6" s="252" t="s">
        <v>49</v>
      </c>
      <c r="F6" s="246">
        <v>142.42352941176472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131.17619047619047</v>
      </c>
      <c r="D7" s="51">
        <v>5</v>
      </c>
      <c r="E7" s="253" t="s">
        <v>54</v>
      </c>
      <c r="F7" s="246">
        <v>142.37142857142857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127.67142857142858</v>
      </c>
      <c r="D8" s="51">
        <v>6</v>
      </c>
      <c r="E8" s="252" t="s">
        <v>24</v>
      </c>
      <c r="F8" s="246">
        <v>142.36315789473684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124.91578947368421</v>
      </c>
      <c r="D9" s="51">
        <v>7</v>
      </c>
      <c r="E9" s="252" t="s">
        <v>38</v>
      </c>
      <c r="F9" s="246">
        <v>142.26666666666668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123.58666666666667</v>
      </c>
      <c r="D10" s="51">
        <v>8</v>
      </c>
      <c r="E10" s="245" t="s">
        <v>66</v>
      </c>
      <c r="F10" s="246">
        <v>141.8095238095238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123.56190476190476</v>
      </c>
      <c r="D11" s="51">
        <v>9</v>
      </c>
      <c r="E11" s="252" t="s">
        <v>12</v>
      </c>
      <c r="F11" s="246">
        <v>136.16315789473686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63</v>
      </c>
      <c r="C12" s="246">
        <v>119.84117647058824</v>
      </c>
      <c r="D12" s="51">
        <v>10</v>
      </c>
      <c r="E12" s="252" t="s">
        <v>29</v>
      </c>
      <c r="F12" s="246">
        <v>135.58333333333334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61</v>
      </c>
      <c r="C13" s="249">
        <v>119.79047619047618</v>
      </c>
      <c r="D13" s="51">
        <v>11</v>
      </c>
      <c r="E13" s="254" t="s">
        <v>83</v>
      </c>
      <c r="F13" s="255">
        <v>135.1421052631579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3" t="s">
        <v>26</v>
      </c>
      <c r="C14" s="249">
        <v>141.19999999999999</v>
      </c>
      <c r="D14" s="51">
        <v>12</v>
      </c>
      <c r="E14" s="252" t="s">
        <v>28</v>
      </c>
      <c r="F14" s="246">
        <v>132.31904761904761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3" t="s">
        <v>36</v>
      </c>
      <c r="C15" s="249">
        <v>138.83333333333334</v>
      </c>
      <c r="D15" s="51">
        <v>13</v>
      </c>
      <c r="E15" s="252" t="s">
        <v>3</v>
      </c>
      <c r="F15" s="246">
        <v>132.13529411764705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3" t="s">
        <v>101</v>
      </c>
      <c r="C16" s="249">
        <v>135.80000000000001</v>
      </c>
      <c r="D16" s="51">
        <v>14</v>
      </c>
      <c r="E16" s="252" t="s">
        <v>2</v>
      </c>
      <c r="F16" s="246">
        <v>131.60476190476192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65" t="s">
        <v>41</v>
      </c>
      <c r="C17" s="249">
        <v>117.44166666666666</v>
      </c>
      <c r="D17" s="51">
        <v>15</v>
      </c>
      <c r="E17" s="252" t="s">
        <v>78</v>
      </c>
      <c r="F17" s="246">
        <v>129.42941176470589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8"/>
      <c r="C18" s="379"/>
      <c r="D18" s="51">
        <v>16</v>
      </c>
      <c r="E18" s="252" t="s">
        <v>53</v>
      </c>
      <c r="F18" s="246">
        <v>123.37692307692308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80" t="s">
        <v>64</v>
      </c>
      <c r="C19" s="381"/>
      <c r="D19" s="51">
        <v>17</v>
      </c>
      <c r="E19" s="252" t="s">
        <v>77</v>
      </c>
      <c r="F19" s="246">
        <v>118.4047619047619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80" t="s">
        <v>65</v>
      </c>
      <c r="C20" s="381"/>
      <c r="D20" s="51">
        <v>18</v>
      </c>
      <c r="E20" s="252" t="s">
        <v>40</v>
      </c>
      <c r="F20" s="246">
        <v>115.52352941176471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50"/>
      <c r="C21" s="251"/>
      <c r="D21" s="51">
        <v>19</v>
      </c>
      <c r="E21" s="364" t="s">
        <v>35</v>
      </c>
      <c r="F21" s="246">
        <v>120.68888888888888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4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V41" sqref="V41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83" t="s">
        <v>1</v>
      </c>
      <c r="D1" s="384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>
        <v>45323</v>
      </c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>
        <v>2926</v>
      </c>
      <c r="N3" s="223"/>
      <c r="O3" s="223"/>
      <c r="P3" s="223"/>
      <c r="Q3" s="223"/>
      <c r="R3" s="223"/>
      <c r="S3" s="223"/>
      <c r="T3" s="228">
        <f>SUM(C3:S3)</f>
        <v>30683</v>
      </c>
      <c r="U3" s="173">
        <f>SUM(C3:S3)/210</f>
        <v>146.10952380952381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>
        <v>2861</v>
      </c>
      <c r="E4" s="223">
        <v>2883</v>
      </c>
      <c r="F4" s="223"/>
      <c r="G4" s="223">
        <v>2839</v>
      </c>
      <c r="H4" s="223">
        <v>2932</v>
      </c>
      <c r="I4" s="226">
        <v>2935</v>
      </c>
      <c r="J4" s="226">
        <v>2919</v>
      </c>
      <c r="K4" s="226">
        <v>2951</v>
      </c>
      <c r="L4" s="226">
        <v>2905</v>
      </c>
      <c r="M4" s="226">
        <v>2911</v>
      </c>
      <c r="N4" s="223"/>
      <c r="O4" s="223"/>
      <c r="P4" s="223"/>
      <c r="Q4" s="223"/>
      <c r="R4" s="223"/>
      <c r="S4" s="223"/>
      <c r="T4" s="228">
        <f>SUM(C4:S4)</f>
        <v>29034</v>
      </c>
      <c r="U4" s="173">
        <f>SUM(C4:S4)/200</f>
        <v>145.16999999999999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22">
        <v>2897</v>
      </c>
      <c r="D5" s="223">
        <v>2880</v>
      </c>
      <c r="E5" s="223">
        <v>2916</v>
      </c>
      <c r="F5" s="223">
        <v>1471</v>
      </c>
      <c r="G5" s="223"/>
      <c r="H5" s="223">
        <v>2919</v>
      </c>
      <c r="I5" s="226"/>
      <c r="J5" s="226">
        <v>2907</v>
      </c>
      <c r="K5" s="226">
        <v>2864</v>
      </c>
      <c r="L5" s="226"/>
      <c r="M5" s="226">
        <v>2913</v>
      </c>
      <c r="N5" s="223"/>
      <c r="O5" s="223"/>
      <c r="P5" s="223"/>
      <c r="Q5" s="223"/>
      <c r="R5" s="223"/>
      <c r="S5" s="223"/>
      <c r="T5" s="228">
        <f>SUM(C5:S5)</f>
        <v>21767</v>
      </c>
      <c r="U5" s="173">
        <f>SUM(C5:S5)/150</f>
        <v>145.11333333333334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>
        <v>2783</v>
      </c>
      <c r="J6" s="226"/>
      <c r="K6" s="226">
        <v>2880</v>
      </c>
      <c r="L6" s="226"/>
      <c r="M6" s="226">
        <v>2818</v>
      </c>
      <c r="N6" s="223"/>
      <c r="O6" s="223"/>
      <c r="P6" s="223"/>
      <c r="Q6" s="223"/>
      <c r="R6" s="223"/>
      <c r="S6" s="223"/>
      <c r="T6" s="228">
        <f>SUM(C6:S6)</f>
        <v>24212</v>
      </c>
      <c r="U6" s="173">
        <f>SUM(C6:S6)/170</f>
        <v>142.42352941176472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>
        <v>2849</v>
      </c>
      <c r="J7" s="226">
        <v>2822</v>
      </c>
      <c r="K7" s="226">
        <v>2828</v>
      </c>
      <c r="L7" s="226">
        <v>2868</v>
      </c>
      <c r="M7" s="226">
        <v>2872</v>
      </c>
      <c r="N7" s="223"/>
      <c r="O7" s="223"/>
      <c r="P7" s="223"/>
      <c r="Q7" s="223"/>
      <c r="R7" s="223"/>
      <c r="S7" s="223"/>
      <c r="T7" s="228">
        <f>SUM(C7:S7)</f>
        <v>29898</v>
      </c>
      <c r="U7" s="173">
        <f>SUM(C7:S7)/210</f>
        <v>142.37142857142857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>
        <v>1445</v>
      </c>
      <c r="G8" s="223">
        <v>2853</v>
      </c>
      <c r="H8" s="223">
        <v>2821</v>
      </c>
      <c r="I8" s="223">
        <v>2815</v>
      </c>
      <c r="J8" s="223">
        <v>2851</v>
      </c>
      <c r="K8" s="226">
        <v>2868</v>
      </c>
      <c r="L8" s="226">
        <v>2854</v>
      </c>
      <c r="M8" s="226">
        <v>2887</v>
      </c>
      <c r="N8" s="226"/>
      <c r="O8" s="226"/>
      <c r="P8" s="223"/>
      <c r="Q8" s="223"/>
      <c r="R8" s="223"/>
      <c r="S8" s="223"/>
      <c r="T8" s="228">
        <f>SUM(C8:S8)</f>
        <v>27048</v>
      </c>
      <c r="U8" s="173">
        <f>SUM(C8:S8)/190</f>
        <v>142.3578947368421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>
        <v>2825</v>
      </c>
      <c r="I9" s="226">
        <v>2833</v>
      </c>
      <c r="J9" s="226">
        <v>2881</v>
      </c>
      <c r="K9" s="226">
        <v>2887</v>
      </c>
      <c r="L9" s="226">
        <v>2843</v>
      </c>
      <c r="M9" s="226">
        <v>2859</v>
      </c>
      <c r="N9" s="223"/>
      <c r="O9" s="223"/>
      <c r="P9" s="223"/>
      <c r="Q9" s="223"/>
      <c r="R9" s="223"/>
      <c r="S9" s="223"/>
      <c r="T9" s="228">
        <f>SUM(C9:S9)</f>
        <v>29876</v>
      </c>
      <c r="U9" s="173">
        <f>SUM(C9:S9)/210</f>
        <v>142.26666666666668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>
        <v>2855</v>
      </c>
      <c r="N10" s="227"/>
      <c r="O10" s="227"/>
      <c r="P10" s="225"/>
      <c r="Q10" s="225"/>
      <c r="R10" s="225"/>
      <c r="S10" s="225"/>
      <c r="T10" s="228">
        <f>SUM(C10:S10)</f>
        <v>29780</v>
      </c>
      <c r="U10" s="173">
        <f>SUM(C10:S10)/210</f>
        <v>141.8095238095238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>
        <v>2848</v>
      </c>
      <c r="N11" s="223"/>
      <c r="O11" s="223"/>
      <c r="P11" s="223"/>
      <c r="Q11" s="223"/>
      <c r="R11" s="223"/>
      <c r="S11" s="223"/>
      <c r="T11" s="228">
        <f>SUM(C11:S11)</f>
        <v>24074</v>
      </c>
      <c r="U11" s="173">
        <f>SUM(C11:S11)/170</f>
        <v>141.61176470588236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/>
      <c r="P12" s="223"/>
      <c r="Q12" s="223"/>
      <c r="R12" s="223"/>
      <c r="S12" s="223"/>
      <c r="T12" s="228">
        <f>SUM(C12:S12)</f>
        <v>4236</v>
      </c>
      <c r="U12" s="173">
        <f>SUM(C12:S12)/30</f>
        <v>141.19999999999999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>
        <v>2794</v>
      </c>
      <c r="N13" s="223"/>
      <c r="O13" s="223"/>
      <c r="P13" s="223"/>
      <c r="Q13" s="223"/>
      <c r="R13" s="223"/>
      <c r="S13" s="223"/>
      <c r="T13" s="228">
        <f>SUM(C13:S13)</f>
        <v>26449</v>
      </c>
      <c r="U13" s="173">
        <f>SUM(C13:S13)/190</f>
        <v>139.20526315789473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6" t="s">
        <v>1</v>
      </c>
      <c r="D14" s="387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>
        <v>45323</v>
      </c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/>
      <c r="P16" s="223"/>
      <c r="Q16" s="223"/>
      <c r="R16" s="225"/>
      <c r="S16" s="225"/>
      <c r="T16" s="228">
        <f>SUM(C16:S16)</f>
        <v>4165</v>
      </c>
      <c r="U16" s="173">
        <f>SUM(C16:S16)/30</f>
        <v>138.83333333333334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>
        <v>1359</v>
      </c>
      <c r="G17" s="225">
        <v>2803</v>
      </c>
      <c r="H17" s="225">
        <v>2719</v>
      </c>
      <c r="I17" s="227">
        <v>2682</v>
      </c>
      <c r="J17" s="227">
        <v>2799</v>
      </c>
      <c r="K17" s="227">
        <v>2771</v>
      </c>
      <c r="L17" s="227">
        <v>2756</v>
      </c>
      <c r="M17" s="227">
        <v>2787</v>
      </c>
      <c r="N17" s="225"/>
      <c r="O17" s="225"/>
      <c r="P17" s="225"/>
      <c r="Q17" s="225"/>
      <c r="R17" s="225"/>
      <c r="S17" s="225"/>
      <c r="T17" s="228">
        <f>SUM(C17:S17)</f>
        <v>26063</v>
      </c>
      <c r="U17" s="173">
        <f>SUM(C17:S17)/190</f>
        <v>137.17368421052632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30</v>
      </c>
      <c r="C18" s="222">
        <v>2720</v>
      </c>
      <c r="D18" s="223">
        <v>2740</v>
      </c>
      <c r="E18" s="223">
        <v>2732</v>
      </c>
      <c r="F18" s="223">
        <v>1388</v>
      </c>
      <c r="G18" s="223">
        <v>2785</v>
      </c>
      <c r="H18" s="223">
        <v>2735</v>
      </c>
      <c r="I18" s="226">
        <v>2730</v>
      </c>
      <c r="J18" s="226">
        <v>2715</v>
      </c>
      <c r="K18" s="226">
        <v>2708</v>
      </c>
      <c r="L18" s="226">
        <v>2786</v>
      </c>
      <c r="M18" s="226">
        <v>2759</v>
      </c>
      <c r="N18" s="223"/>
      <c r="O18" s="223"/>
      <c r="P18" s="223"/>
      <c r="Q18" s="223"/>
      <c r="R18" s="225"/>
      <c r="S18" s="225"/>
      <c r="T18" s="228">
        <f>SUM(C18:S18)</f>
        <v>28798</v>
      </c>
      <c r="U18" s="173">
        <f>SUM(C18:S18)/210</f>
        <v>137.13333333333333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>
        <v>2810</v>
      </c>
      <c r="M19" s="226">
        <v>2761</v>
      </c>
      <c r="N19" s="223"/>
      <c r="O19" s="223"/>
      <c r="P19" s="223"/>
      <c r="Q19" s="223"/>
      <c r="R19" s="225"/>
      <c r="S19" s="225"/>
      <c r="T19" s="228">
        <f>SUM(C19:S19)</f>
        <v>25871</v>
      </c>
      <c r="U19" s="173">
        <f>SUM(C19:S19)/190</f>
        <v>136.16315789473686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>
        <v>2728</v>
      </c>
      <c r="K20" s="226">
        <v>2723</v>
      </c>
      <c r="L20" s="226">
        <v>2695</v>
      </c>
      <c r="M20" s="226">
        <v>2860</v>
      </c>
      <c r="N20" s="223"/>
      <c r="O20" s="223"/>
      <c r="P20" s="223"/>
      <c r="Q20" s="223"/>
      <c r="R20" s="225"/>
      <c r="S20" s="225"/>
      <c r="T20" s="228">
        <f>SUM(C20:S20)</f>
        <v>24405</v>
      </c>
      <c r="U20" s="173">
        <f>SUM(C20:S20)/180</f>
        <v>135.58333333333334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5">
        <v>2652</v>
      </c>
      <c r="E21" s="315">
        <v>2712</v>
      </c>
      <c r="F21" s="226">
        <v>1309</v>
      </c>
      <c r="G21" s="315">
        <v>2691</v>
      </c>
      <c r="H21" s="315">
        <v>2650</v>
      </c>
      <c r="I21" s="315">
        <v>2749</v>
      </c>
      <c r="J21" s="307"/>
      <c r="K21" s="315">
        <v>2796</v>
      </c>
      <c r="L21" s="315">
        <v>2780</v>
      </c>
      <c r="M21" s="315">
        <v>2789</v>
      </c>
      <c r="N21" s="307"/>
      <c r="O21" s="307"/>
      <c r="P21" s="307"/>
      <c r="Q21" s="307"/>
      <c r="R21" s="307"/>
      <c r="S21" s="307"/>
      <c r="T21" s="228">
        <f>SUM(C21:S21)</f>
        <v>25677</v>
      </c>
      <c r="U21" s="173">
        <f>SUM(C21:S21)/190</f>
        <v>135.1421052631579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>
        <v>2684</v>
      </c>
      <c r="I22" s="226">
        <v>2669</v>
      </c>
      <c r="J22" s="226">
        <v>2629</v>
      </c>
      <c r="K22" s="226">
        <v>2651</v>
      </c>
      <c r="L22" s="226">
        <v>2585</v>
      </c>
      <c r="M22" s="226">
        <v>2719</v>
      </c>
      <c r="N22" s="223"/>
      <c r="O22" s="223"/>
      <c r="P22" s="223"/>
      <c r="Q22" s="223"/>
      <c r="R22" s="225"/>
      <c r="S22" s="225"/>
      <c r="T22" s="228">
        <f>SUM(C22:S22)</f>
        <v>27786</v>
      </c>
      <c r="U22" s="173">
        <f>SUM(C22:S22)/210</f>
        <v>132.31428571428572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3</v>
      </c>
      <c r="C23" s="222"/>
      <c r="D23" s="223">
        <v>2588</v>
      </c>
      <c r="E23" s="223">
        <v>2537</v>
      </c>
      <c r="F23" s="223">
        <v>1312</v>
      </c>
      <c r="G23" s="223">
        <v>2549</v>
      </c>
      <c r="H23" s="223">
        <v>2549</v>
      </c>
      <c r="I23" s="226">
        <v>2727</v>
      </c>
      <c r="J23" s="226">
        <v>2765</v>
      </c>
      <c r="K23" s="226">
        <v>2732</v>
      </c>
      <c r="L23" s="226">
        <v>2704</v>
      </c>
      <c r="M23" s="226"/>
      <c r="N23" s="223"/>
      <c r="O23" s="223"/>
      <c r="P23" s="223"/>
      <c r="Q23" s="223"/>
      <c r="R23" s="225"/>
      <c r="S23" s="225"/>
      <c r="T23" s="228">
        <f>SUM(C23:S23)</f>
        <v>22463</v>
      </c>
      <c r="U23" s="173">
        <f>SUM(C23:S23)/170</f>
        <v>132.13529411764705</v>
      </c>
      <c r="V23" s="192"/>
      <c r="W23" s="388"/>
      <c r="X23" s="388"/>
      <c r="Y23" s="388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47</v>
      </c>
      <c r="C24" s="222">
        <v>2556</v>
      </c>
      <c r="D24" s="225">
        <v>2549</v>
      </c>
      <c r="E24" s="225">
        <v>2667</v>
      </c>
      <c r="F24" s="225">
        <v>1304</v>
      </c>
      <c r="G24" s="225">
        <v>2625</v>
      </c>
      <c r="H24" s="225">
        <v>2717</v>
      </c>
      <c r="I24" s="225">
        <v>2638</v>
      </c>
      <c r="J24" s="225">
        <v>2757</v>
      </c>
      <c r="K24" s="227">
        <v>2610</v>
      </c>
      <c r="L24" s="227">
        <v>2596</v>
      </c>
      <c r="M24" s="227">
        <v>2618</v>
      </c>
      <c r="N24" s="227"/>
      <c r="O24" s="227"/>
      <c r="P24" s="225"/>
      <c r="Q24" s="225"/>
      <c r="R24" s="225"/>
      <c r="S24" s="225"/>
      <c r="T24" s="228">
        <f>SUM(C24:S24)</f>
        <v>27637</v>
      </c>
      <c r="U24" s="173">
        <f>SUM(C24:S24)/210</f>
        <v>131.60476190476192</v>
      </c>
      <c r="V24" s="192"/>
      <c r="W24" s="354"/>
      <c r="X24" s="354"/>
      <c r="Y24" s="354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>
        <v>2719</v>
      </c>
      <c r="N25" s="225"/>
      <c r="O25" s="225"/>
      <c r="P25" s="225"/>
      <c r="Q25" s="225"/>
      <c r="R25" s="225"/>
      <c r="S25" s="225"/>
      <c r="T25" s="228">
        <f>SUM(C25:S25)</f>
        <v>27547</v>
      </c>
      <c r="U25" s="173">
        <f>SUM(C25:S25)/210</f>
        <v>131.17619047619047</v>
      </c>
      <c r="V25" s="192"/>
      <c r="W25" s="354"/>
      <c r="X25" s="354"/>
      <c r="Y25" s="354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7"/>
      <c r="F26" s="315">
        <v>1260</v>
      </c>
      <c r="G26" s="315">
        <v>2588</v>
      </c>
      <c r="H26" s="315">
        <v>2551</v>
      </c>
      <c r="I26" s="315">
        <v>2569</v>
      </c>
      <c r="J26" s="315">
        <v>2596</v>
      </c>
      <c r="K26" s="315">
        <v>2699</v>
      </c>
      <c r="L26" s="315">
        <v>2596</v>
      </c>
      <c r="M26" s="307"/>
      <c r="N26" s="307"/>
      <c r="O26" s="307"/>
      <c r="P26" s="307"/>
      <c r="Q26" s="307"/>
      <c r="R26" s="307"/>
      <c r="S26" s="307"/>
      <c r="T26" s="228">
        <f>SUM(C26:S26)</f>
        <v>21993</v>
      </c>
      <c r="U26" s="173">
        <f>SUM(C26:S26)/170</f>
        <v>129.37058823529412</v>
      </c>
      <c r="V26" s="192"/>
      <c r="W26" s="388"/>
      <c r="X26" s="388"/>
      <c r="Y26" s="388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>
        <v>2551</v>
      </c>
      <c r="M27" s="226">
        <v>2534</v>
      </c>
      <c r="N27" s="223"/>
      <c r="O27" s="223"/>
      <c r="P27" s="223"/>
      <c r="Q27" s="223"/>
      <c r="R27" s="225"/>
      <c r="S27" s="225"/>
      <c r="T27" s="228">
        <f>SUM(C27:S27)</f>
        <v>26811</v>
      </c>
      <c r="U27" s="173">
        <f>SUM(C27:S27)/210</f>
        <v>127.67142857142858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6" t="s">
        <v>1</v>
      </c>
      <c r="D28" s="387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>
        <v>45309</v>
      </c>
      <c r="M29" s="220">
        <v>45323</v>
      </c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>
        <v>2455</v>
      </c>
      <c r="M30" s="229">
        <v>2529</v>
      </c>
      <c r="N30" s="227"/>
      <c r="O30" s="229"/>
      <c r="P30" s="229"/>
      <c r="Q30" s="229"/>
      <c r="R30" s="223"/>
      <c r="S30" s="223"/>
      <c r="T30" s="228">
        <f>SUM(C30:S30)</f>
        <v>23734</v>
      </c>
      <c r="U30" s="173">
        <f>SUM(C30:S30)/190</f>
        <v>124.91578947368421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34</v>
      </c>
      <c r="C31" s="226">
        <v>2443</v>
      </c>
      <c r="D31" s="226"/>
      <c r="E31" s="223">
        <v>2509</v>
      </c>
      <c r="F31" s="223">
        <v>1189</v>
      </c>
      <c r="G31" s="223"/>
      <c r="H31" s="223">
        <v>2432</v>
      </c>
      <c r="I31" s="223"/>
      <c r="J31" s="222">
        <v>2509</v>
      </c>
      <c r="K31" s="222">
        <v>2477</v>
      </c>
      <c r="L31" s="222">
        <v>2474</v>
      </c>
      <c r="M31" s="229">
        <v>2505</v>
      </c>
      <c r="N31" s="229"/>
      <c r="O31" s="229"/>
      <c r="P31" s="229"/>
      <c r="Q31" s="229"/>
      <c r="R31" s="223"/>
      <c r="S31" s="223"/>
      <c r="T31" s="228">
        <f>SUM(C31:S31)</f>
        <v>18538</v>
      </c>
      <c r="U31" s="173">
        <f>SUM(C31:S31)/150</f>
        <v>123.58666666666667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31</v>
      </c>
      <c r="C32" s="227">
        <v>2407</v>
      </c>
      <c r="D32" s="223">
        <v>2428</v>
      </c>
      <c r="E32" s="227">
        <v>2405</v>
      </c>
      <c r="F32" s="227">
        <v>1198</v>
      </c>
      <c r="G32" s="227">
        <v>2440</v>
      </c>
      <c r="H32" s="223">
        <v>2510</v>
      </c>
      <c r="I32" s="223">
        <v>2479</v>
      </c>
      <c r="J32" s="222">
        <v>2520</v>
      </c>
      <c r="K32" s="222">
        <v>2537</v>
      </c>
      <c r="L32" s="222">
        <v>2525</v>
      </c>
      <c r="M32" s="229">
        <v>2499</v>
      </c>
      <c r="N32" s="227"/>
      <c r="O32" s="229"/>
      <c r="P32" s="229"/>
      <c r="Q32" s="229"/>
      <c r="R32" s="223"/>
      <c r="S32" s="223"/>
      <c r="T32" s="228">
        <f>SUM(C32:S32)</f>
        <v>25948</v>
      </c>
      <c r="U32" s="173">
        <f>SUM(C32:S32)/210</f>
        <v>123.56190476190476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53</v>
      </c>
      <c r="C33" s="227"/>
      <c r="D33" s="225">
        <v>2494</v>
      </c>
      <c r="E33" s="225">
        <v>2478</v>
      </c>
      <c r="F33" s="225">
        <v>1271</v>
      </c>
      <c r="G33" s="225">
        <v>2551</v>
      </c>
      <c r="H33" s="225"/>
      <c r="I33" s="227"/>
      <c r="J33" s="227">
        <v>2388</v>
      </c>
      <c r="K33" s="227">
        <v>2452</v>
      </c>
      <c r="L33" s="227">
        <v>2405</v>
      </c>
      <c r="M33" s="227"/>
      <c r="N33" s="225"/>
      <c r="O33" s="225"/>
      <c r="P33" s="225"/>
      <c r="Q33" s="225"/>
      <c r="R33" s="223"/>
      <c r="S33" s="223"/>
      <c r="T33" s="228">
        <f>SUM(C33:S33)</f>
        <v>16039</v>
      </c>
      <c r="U33" s="173">
        <f>SUM(C33:S33)/130</f>
        <v>123.37692307692308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3" t="s">
        <v>76</v>
      </c>
      <c r="C34" s="226"/>
      <c r="D34" s="307"/>
      <c r="E34" s="307"/>
      <c r="F34" s="315">
        <v>1174</v>
      </c>
      <c r="G34" s="307"/>
      <c r="H34" s="315">
        <v>2411</v>
      </c>
      <c r="I34" s="307"/>
      <c r="J34" s="315">
        <v>2411</v>
      </c>
      <c r="K34" s="307"/>
      <c r="L34" s="315">
        <v>2461</v>
      </c>
      <c r="M34" s="315">
        <v>2402</v>
      </c>
      <c r="N34" s="307"/>
      <c r="O34" s="307"/>
      <c r="P34" s="307"/>
      <c r="Q34" s="307"/>
      <c r="R34" s="307"/>
      <c r="S34" s="307"/>
      <c r="T34" s="228">
        <f>SUM(C34:S34)</f>
        <v>10859</v>
      </c>
      <c r="U34" s="173">
        <f>SUM(C34:S34)/90</f>
        <v>120.65555555555555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>
        <v>2377</v>
      </c>
      <c r="J35" s="227">
        <v>2487</v>
      </c>
      <c r="K35" s="227">
        <v>2345</v>
      </c>
      <c r="L35" s="227">
        <v>2471</v>
      </c>
      <c r="M35" s="227">
        <v>2397</v>
      </c>
      <c r="N35" s="225"/>
      <c r="O35" s="225"/>
      <c r="P35" s="225"/>
      <c r="Q35" s="225"/>
      <c r="R35" s="223"/>
      <c r="S35" s="223"/>
      <c r="T35" s="228">
        <f>SUM(C35:S35)</f>
        <v>20373</v>
      </c>
      <c r="U35" s="173">
        <f>SUM(C35:S35)/170</f>
        <v>119.84117647058824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6" t="s">
        <v>61</v>
      </c>
      <c r="C36" s="226">
        <v>2418</v>
      </c>
      <c r="D36" s="226">
        <v>2355</v>
      </c>
      <c r="E36" s="223">
        <v>2349</v>
      </c>
      <c r="F36" s="223">
        <v>1153</v>
      </c>
      <c r="G36" s="223">
        <v>2410</v>
      </c>
      <c r="H36" s="223">
        <v>2419</v>
      </c>
      <c r="I36" s="223">
        <v>2348</v>
      </c>
      <c r="J36" s="223">
        <v>2445</v>
      </c>
      <c r="K36" s="226">
        <v>2384</v>
      </c>
      <c r="L36" s="226">
        <v>2465</v>
      </c>
      <c r="M36" s="226">
        <v>2410</v>
      </c>
      <c r="N36" s="226"/>
      <c r="O36" s="226"/>
      <c r="P36" s="223"/>
      <c r="Q36" s="223"/>
      <c r="R36" s="223"/>
      <c r="S36" s="223"/>
      <c r="T36" s="228">
        <f>SUM(C36:S36)</f>
        <v>25156</v>
      </c>
      <c r="U36" s="173">
        <f>SUM(C36:S36)/210</f>
        <v>119.79047619047618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>
        <v>2282</v>
      </c>
      <c r="I37" s="224">
        <v>2361</v>
      </c>
      <c r="J37" s="224">
        <v>2338</v>
      </c>
      <c r="K37" s="224">
        <v>2471</v>
      </c>
      <c r="L37" s="227">
        <v>2439</v>
      </c>
      <c r="M37" s="227">
        <v>2466</v>
      </c>
      <c r="N37" s="225"/>
      <c r="O37" s="225"/>
      <c r="P37" s="225"/>
      <c r="Q37" s="225"/>
      <c r="R37" s="225"/>
      <c r="S37" s="225"/>
      <c r="T37" s="228">
        <f>SUM(C37:S37)</f>
        <v>24865</v>
      </c>
      <c r="U37" s="173">
        <f>SUM(C37:S37)/210</f>
        <v>118.4047619047619</v>
      </c>
      <c r="V37" s="192"/>
      <c r="W37" s="382"/>
      <c r="X37" s="382"/>
      <c r="Y37" s="382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>
        <v>2437</v>
      </c>
      <c r="K38" s="222">
        <v>2375</v>
      </c>
      <c r="L38" s="222">
        <v>2353</v>
      </c>
      <c r="M38" s="229">
        <v>2332</v>
      </c>
      <c r="N38" s="229"/>
      <c r="O38" s="229"/>
      <c r="P38" s="229"/>
      <c r="Q38" s="229"/>
      <c r="R38" s="223"/>
      <c r="S38" s="223"/>
      <c r="T38" s="228">
        <f>SUM(C38:S38)</f>
        <v>14093</v>
      </c>
      <c r="U38" s="173">
        <f>SUM(C38:S38)/120</f>
        <v>117.44166666666666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>
        <v>2248</v>
      </c>
      <c r="M39" s="226">
        <v>2405</v>
      </c>
      <c r="N39" s="226"/>
      <c r="O39" s="226"/>
      <c r="P39" s="223"/>
      <c r="Q39" s="223"/>
      <c r="R39" s="223"/>
      <c r="S39" s="223"/>
      <c r="T39" s="228">
        <f>SUM(C39:S39)</f>
        <v>19639</v>
      </c>
      <c r="U39" s="173">
        <f>SUM(C39:S39)/170</f>
        <v>115.52352941176471</v>
      </c>
      <c r="V39" s="192"/>
      <c r="W39" s="382"/>
      <c r="X39" s="382"/>
      <c r="Y39" s="382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8"/>
      <c r="E40" s="308"/>
      <c r="F40" s="308"/>
      <c r="G40" s="308"/>
      <c r="H40" s="308"/>
      <c r="I40" s="309"/>
      <c r="J40" s="309"/>
      <c r="K40" s="309"/>
      <c r="L40" s="309"/>
      <c r="M40" s="309"/>
      <c r="N40" s="309"/>
      <c r="O40" s="309"/>
      <c r="P40" s="308"/>
      <c r="Q40" s="308"/>
      <c r="R40" s="309"/>
      <c r="S40" s="309"/>
      <c r="T40" s="84"/>
      <c r="U40" s="84"/>
      <c r="V40" s="192"/>
      <c r="W40" s="382"/>
      <c r="X40" s="382"/>
      <c r="Y40" s="382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0">
        <v>45274</v>
      </c>
      <c r="K41" s="220">
        <v>45295</v>
      </c>
      <c r="L41" s="220">
        <v>45309</v>
      </c>
      <c r="M41" s="220">
        <v>45323</v>
      </c>
      <c r="N41" s="226"/>
      <c r="O41" s="226"/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372" t="s">
        <v>101</v>
      </c>
      <c r="C42" s="221"/>
      <c r="D42" s="221"/>
      <c r="E42" s="221"/>
      <c r="F42" s="221"/>
      <c r="G42" s="221"/>
      <c r="H42" s="221"/>
      <c r="I42" s="220"/>
      <c r="J42" s="223"/>
      <c r="K42" s="226"/>
      <c r="L42" s="226">
        <v>2700</v>
      </c>
      <c r="M42" s="226">
        <v>2732</v>
      </c>
      <c r="N42" s="226"/>
      <c r="O42" s="226"/>
      <c r="P42" s="223"/>
      <c r="Q42" s="223"/>
      <c r="R42" s="223"/>
      <c r="S42" s="223"/>
      <c r="T42" s="373">
        <f>SUM(C42:S42)</f>
        <v>5432</v>
      </c>
      <c r="U42" s="374">
        <f>SUM(T42)/40</f>
        <v>135.80000000000001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51</v>
      </c>
      <c r="C43" s="226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228">
        <f>SUM(C43:S43)</f>
        <v>0</v>
      </c>
      <c r="U43" s="173">
        <f>SUM(C43:S43)/20</f>
        <v>0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85"/>
      <c r="T46" s="385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82"/>
      <c r="X47" s="382"/>
      <c r="Y47" s="382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82"/>
      <c r="X50" s="382"/>
      <c r="Y50" s="382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7:Y47"/>
    <mergeCell ref="W50:Y50"/>
    <mergeCell ref="C1:D1"/>
    <mergeCell ref="W40:Y40"/>
    <mergeCell ref="S46:T46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70"/>
  <sheetViews>
    <sheetView workbookViewId="0">
      <selection activeCell="L34" sqref="L34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89" t="s">
        <v>17</v>
      </c>
      <c r="C2" s="390"/>
      <c r="D2" s="390"/>
      <c r="E2" s="390"/>
      <c r="F2" s="390"/>
      <c r="G2" s="390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5" t="s">
        <v>18</v>
      </c>
      <c r="E3" s="315" t="s">
        <v>18</v>
      </c>
      <c r="F3" s="315" t="s">
        <v>18</v>
      </c>
      <c r="G3" s="315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0">
        <f>SUM(D6:D40)</f>
        <v>58</v>
      </c>
      <c r="E4" s="340">
        <f>SUM(E6:E40)</f>
        <v>23</v>
      </c>
      <c r="F4" s="340">
        <f>SUM(F6:F40)</f>
        <v>597</v>
      </c>
      <c r="G4" s="340">
        <f>SUM(G6:G40)</f>
        <v>2792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402" t="s">
        <v>20</v>
      </c>
      <c r="C5" s="402"/>
      <c r="D5" s="304" t="s">
        <v>42</v>
      </c>
      <c r="E5" s="304" t="s">
        <v>44</v>
      </c>
      <c r="F5" s="304" t="s">
        <v>43</v>
      </c>
      <c r="G5" s="304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403" t="s">
        <v>27</v>
      </c>
      <c r="C6" s="404" t="s">
        <v>27</v>
      </c>
      <c r="D6" s="96">
        <v>19</v>
      </c>
      <c r="E6" s="96">
        <v>1</v>
      </c>
      <c r="F6" s="96">
        <v>109</v>
      </c>
      <c r="G6" s="302">
        <v>198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91" t="s">
        <v>50</v>
      </c>
      <c r="C7" s="392" t="s">
        <v>50</v>
      </c>
      <c r="D7" s="96">
        <v>11</v>
      </c>
      <c r="E7" s="96">
        <v>0</v>
      </c>
      <c r="F7" s="96">
        <v>65</v>
      </c>
      <c r="G7" s="302">
        <v>140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91" t="s">
        <v>24</v>
      </c>
      <c r="C8" s="392" t="s">
        <v>24</v>
      </c>
      <c r="D8" s="96">
        <v>7</v>
      </c>
      <c r="E8" s="96">
        <v>0</v>
      </c>
      <c r="F8" s="96">
        <v>49</v>
      </c>
      <c r="G8" s="302">
        <v>158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91" t="s">
        <v>23</v>
      </c>
      <c r="C9" s="392" t="s">
        <v>23</v>
      </c>
      <c r="D9" s="96">
        <v>5</v>
      </c>
      <c r="E9" s="96">
        <v>7</v>
      </c>
      <c r="F9" s="96">
        <v>96</v>
      </c>
      <c r="G9" s="302">
        <v>187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91" t="s">
        <v>66</v>
      </c>
      <c r="C10" s="392" t="s">
        <v>66</v>
      </c>
      <c r="D10" s="96">
        <v>5</v>
      </c>
      <c r="E10" s="96">
        <v>1</v>
      </c>
      <c r="F10" s="96">
        <v>41</v>
      </c>
      <c r="G10" s="302">
        <v>174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91" t="s">
        <v>54</v>
      </c>
      <c r="C11" s="392" t="s">
        <v>54</v>
      </c>
      <c r="D11" s="338">
        <v>3</v>
      </c>
      <c r="E11" s="96">
        <v>6</v>
      </c>
      <c r="F11" s="96">
        <v>33</v>
      </c>
      <c r="G11" s="302">
        <v>182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91" t="s">
        <v>49</v>
      </c>
      <c r="C12" s="392" t="s">
        <v>49</v>
      </c>
      <c r="D12" s="96">
        <v>3</v>
      </c>
      <c r="E12" s="96">
        <v>0</v>
      </c>
      <c r="F12" s="96">
        <v>37</v>
      </c>
      <c r="G12" s="302">
        <v>147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91" t="s">
        <v>38</v>
      </c>
      <c r="C13" s="392" t="s">
        <v>38</v>
      </c>
      <c r="D13" s="96">
        <v>2</v>
      </c>
      <c r="E13" s="96">
        <v>5</v>
      </c>
      <c r="F13" s="96">
        <v>15</v>
      </c>
      <c r="G13" s="302">
        <v>183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91" t="s">
        <v>22</v>
      </c>
      <c r="C14" s="392" t="s">
        <v>22</v>
      </c>
      <c r="D14" s="96">
        <v>2</v>
      </c>
      <c r="E14" s="96">
        <v>0</v>
      </c>
      <c r="F14" s="96">
        <v>37</v>
      </c>
      <c r="G14" s="302">
        <v>141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91" t="s">
        <v>29</v>
      </c>
      <c r="C15" s="392" t="s">
        <v>29</v>
      </c>
      <c r="D15" s="96">
        <v>1</v>
      </c>
      <c r="E15" s="96">
        <v>0</v>
      </c>
      <c r="F15" s="96">
        <v>9</v>
      </c>
      <c r="G15" s="302">
        <v>100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91" t="s">
        <v>25</v>
      </c>
      <c r="C16" s="392" t="s">
        <v>25</v>
      </c>
      <c r="D16" s="96">
        <v>0</v>
      </c>
      <c r="E16" s="96">
        <v>1</v>
      </c>
      <c r="F16" s="96">
        <v>8</v>
      </c>
      <c r="G16" s="302">
        <v>140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91" t="s">
        <v>26</v>
      </c>
      <c r="C17" s="392" t="s">
        <v>26</v>
      </c>
      <c r="D17" s="96">
        <v>0</v>
      </c>
      <c r="E17" s="96">
        <v>1</v>
      </c>
      <c r="F17" s="96">
        <v>6</v>
      </c>
      <c r="G17" s="302">
        <v>24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91" t="s">
        <v>28</v>
      </c>
      <c r="C18" s="392" t="s">
        <v>28</v>
      </c>
      <c r="D18" s="96">
        <v>0</v>
      </c>
      <c r="E18" s="96">
        <v>1</v>
      </c>
      <c r="F18" s="96">
        <v>4</v>
      </c>
      <c r="G18" s="302">
        <v>83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91" t="s">
        <v>39</v>
      </c>
      <c r="C19" s="392" t="s">
        <v>39</v>
      </c>
      <c r="D19" s="96">
        <v>0</v>
      </c>
      <c r="E19" s="96">
        <v>0</v>
      </c>
      <c r="F19" s="96">
        <v>23</v>
      </c>
      <c r="G19" s="302">
        <v>140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91" t="s">
        <v>60</v>
      </c>
      <c r="C20" s="392" t="s">
        <v>60</v>
      </c>
      <c r="D20" s="96">
        <v>0</v>
      </c>
      <c r="E20" s="96">
        <v>0</v>
      </c>
      <c r="F20" s="96">
        <v>18</v>
      </c>
      <c r="G20" s="302">
        <v>117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91" t="s">
        <v>12</v>
      </c>
      <c r="C21" s="392" t="s">
        <v>12</v>
      </c>
      <c r="D21" s="96">
        <v>0</v>
      </c>
      <c r="E21" s="96">
        <v>0</v>
      </c>
      <c r="F21" s="96">
        <v>17</v>
      </c>
      <c r="G21" s="302">
        <v>108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91" t="s">
        <v>83</v>
      </c>
      <c r="C22" s="392" t="s">
        <v>83</v>
      </c>
      <c r="D22" s="96">
        <v>0</v>
      </c>
      <c r="E22" s="96">
        <v>0</v>
      </c>
      <c r="F22" s="96">
        <v>13</v>
      </c>
      <c r="G22" s="302">
        <v>96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91" t="s">
        <v>37</v>
      </c>
      <c r="C23" s="392" t="s">
        <v>37</v>
      </c>
      <c r="D23" s="96">
        <v>0</v>
      </c>
      <c r="E23" s="96">
        <v>0</v>
      </c>
      <c r="F23" s="96">
        <v>5</v>
      </c>
      <c r="G23" s="302">
        <v>75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91" t="s">
        <v>36</v>
      </c>
      <c r="C24" s="392" t="s">
        <v>36</v>
      </c>
      <c r="D24" s="96">
        <v>0</v>
      </c>
      <c r="E24" s="96">
        <v>0</v>
      </c>
      <c r="F24" s="96">
        <v>4</v>
      </c>
      <c r="G24" s="302">
        <v>21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91" t="s">
        <v>3</v>
      </c>
      <c r="C25" s="392" t="s">
        <v>3</v>
      </c>
      <c r="D25" s="96">
        <v>0</v>
      </c>
      <c r="E25" s="96">
        <v>0</v>
      </c>
      <c r="F25" s="96">
        <v>3</v>
      </c>
      <c r="G25" s="302">
        <v>78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6" t="s">
        <v>55</v>
      </c>
      <c r="C26" s="397" t="s">
        <v>55</v>
      </c>
      <c r="D26" s="338">
        <v>0</v>
      </c>
      <c r="E26" s="96">
        <v>0</v>
      </c>
      <c r="F26" s="96">
        <v>3</v>
      </c>
      <c r="G26" s="302">
        <v>55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91" t="s">
        <v>2</v>
      </c>
      <c r="C27" s="392" t="s">
        <v>2</v>
      </c>
      <c r="D27" s="96">
        <v>0</v>
      </c>
      <c r="E27" s="96">
        <v>0</v>
      </c>
      <c r="F27" s="96">
        <v>1</v>
      </c>
      <c r="G27" s="302">
        <v>82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91" t="s">
        <v>101</v>
      </c>
      <c r="C28" s="392" t="s">
        <v>101</v>
      </c>
      <c r="D28" s="96">
        <v>0</v>
      </c>
      <c r="E28" s="96">
        <v>0</v>
      </c>
      <c r="F28" s="96">
        <v>1</v>
      </c>
      <c r="G28" s="302">
        <v>23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91" t="s">
        <v>78</v>
      </c>
      <c r="C29" s="392" t="s">
        <v>78</v>
      </c>
      <c r="D29" s="96">
        <v>0</v>
      </c>
      <c r="E29" s="96">
        <v>0</v>
      </c>
      <c r="F29" s="96">
        <v>0</v>
      </c>
      <c r="G29" s="302">
        <v>51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91" t="s">
        <v>32</v>
      </c>
      <c r="C30" s="392" t="s">
        <v>32</v>
      </c>
      <c r="D30" s="96">
        <v>0</v>
      </c>
      <c r="E30" s="96">
        <v>0</v>
      </c>
      <c r="F30" s="96">
        <v>0</v>
      </c>
      <c r="G30" s="302">
        <v>20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91" t="s">
        <v>31</v>
      </c>
      <c r="C31" s="392" t="s">
        <v>31</v>
      </c>
      <c r="D31" s="96">
        <v>0</v>
      </c>
      <c r="E31" s="96">
        <v>0</v>
      </c>
      <c r="F31" s="339">
        <v>0</v>
      </c>
      <c r="G31" s="302">
        <v>19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91" t="s">
        <v>53</v>
      </c>
      <c r="C32" s="392" t="s">
        <v>53</v>
      </c>
      <c r="D32" s="96">
        <v>0</v>
      </c>
      <c r="E32" s="96">
        <v>0</v>
      </c>
      <c r="F32" s="96">
        <v>0</v>
      </c>
      <c r="G32" s="302">
        <v>14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91" t="s">
        <v>77</v>
      </c>
      <c r="C33" s="392" t="s">
        <v>77</v>
      </c>
      <c r="D33" s="96">
        <v>0</v>
      </c>
      <c r="E33" s="96">
        <v>0</v>
      </c>
      <c r="F33" s="96">
        <v>0</v>
      </c>
      <c r="G33" s="302">
        <v>9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91" t="s">
        <v>61</v>
      </c>
      <c r="C34" s="392" t="s">
        <v>61</v>
      </c>
      <c r="D34" s="96">
        <v>0</v>
      </c>
      <c r="E34" s="96">
        <v>0</v>
      </c>
      <c r="F34" s="96">
        <v>0</v>
      </c>
      <c r="G34" s="302">
        <v>7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91" t="s">
        <v>34</v>
      </c>
      <c r="C35" s="392" t="s">
        <v>34</v>
      </c>
      <c r="D35" s="96">
        <v>0</v>
      </c>
      <c r="E35" s="96">
        <v>0</v>
      </c>
      <c r="F35" s="96">
        <v>0</v>
      </c>
      <c r="G35" s="302">
        <v>6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91" t="s">
        <v>63</v>
      </c>
      <c r="C36" s="392" t="s">
        <v>63</v>
      </c>
      <c r="D36" s="311">
        <v>0</v>
      </c>
      <c r="E36" s="311">
        <v>0</v>
      </c>
      <c r="F36" s="311">
        <v>0</v>
      </c>
      <c r="G36" s="313">
        <v>5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67" t="s">
        <v>35</v>
      </c>
      <c r="C37" s="368" t="s">
        <v>35</v>
      </c>
      <c r="D37" s="311">
        <v>0</v>
      </c>
      <c r="E37" s="311">
        <v>0</v>
      </c>
      <c r="F37" s="311">
        <v>0</v>
      </c>
      <c r="G37" s="313">
        <v>5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1" t="s">
        <v>40</v>
      </c>
      <c r="C38" s="392" t="s">
        <v>40</v>
      </c>
      <c r="D38" s="96">
        <v>0</v>
      </c>
      <c r="E38" s="96">
        <v>0</v>
      </c>
      <c r="F38" s="96">
        <v>0</v>
      </c>
      <c r="G38" s="302">
        <v>2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6" t="s">
        <v>41</v>
      </c>
      <c r="C39" s="399" t="s">
        <v>41</v>
      </c>
      <c r="D39" s="312">
        <v>0</v>
      </c>
      <c r="E39" s="312">
        <v>0</v>
      </c>
      <c r="F39" s="312">
        <v>0</v>
      </c>
      <c r="G39" s="314">
        <v>2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899999999999999" customHeight="1">
      <c r="A40" s="232">
        <v>35</v>
      </c>
      <c r="B40" s="400" t="s">
        <v>51</v>
      </c>
      <c r="C40" s="401" t="s">
        <v>51</v>
      </c>
      <c r="D40" s="310">
        <v>0</v>
      </c>
      <c r="E40" s="312">
        <v>0</v>
      </c>
      <c r="F40" s="312">
        <v>0</v>
      </c>
      <c r="G40" s="314">
        <v>0</v>
      </c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4"/>
      <c r="B41" s="398"/>
      <c r="C41" s="398"/>
      <c r="D41" s="298"/>
      <c r="E41" s="299"/>
      <c r="F41" s="300"/>
      <c r="G41" s="301"/>
      <c r="H41" s="233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3"/>
      <c r="C42" s="393"/>
      <c r="D42" s="294"/>
      <c r="E42" s="295"/>
      <c r="F42" s="296"/>
      <c r="G42" s="297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3"/>
      <c r="C43" s="393"/>
      <c r="D43" s="294"/>
      <c r="E43" s="295"/>
      <c r="F43" s="296"/>
      <c r="G43" s="297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3"/>
      <c r="C44" s="393"/>
      <c r="D44" s="294"/>
      <c r="E44" s="295"/>
      <c r="F44" s="296"/>
      <c r="G44" s="297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5"/>
      <c r="B45" s="393"/>
      <c r="C45" s="393"/>
      <c r="D45" s="303"/>
      <c r="E45" s="295"/>
      <c r="F45" s="296"/>
      <c r="G45" s="297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3"/>
      <c r="C46" s="393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3"/>
      <c r="C47" s="393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3"/>
      <c r="C48" s="393"/>
      <c r="D48" s="237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3"/>
      <c r="C49" s="393"/>
      <c r="D49" s="239"/>
      <c r="E49" s="194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4"/>
      <c r="C50" s="394"/>
      <c r="D50" s="237"/>
      <c r="E50" s="240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236"/>
      <c r="B51" s="394"/>
      <c r="C51" s="394"/>
      <c r="D51" s="241"/>
      <c r="E51" s="194"/>
      <c r="F51" s="238"/>
      <c r="G51" s="98"/>
      <c r="H51" s="19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395"/>
      <c r="B52" s="395"/>
      <c r="C52" s="395"/>
      <c r="D52" s="395"/>
      <c r="E52" s="395"/>
      <c r="F52" s="395"/>
      <c r="G52" s="395"/>
      <c r="H52" s="395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 ht="21">
      <c r="A53" s="98"/>
      <c r="B53" s="98"/>
      <c r="C53" s="98"/>
      <c r="D53" s="98"/>
      <c r="E53" s="243"/>
      <c r="F53" s="242"/>
      <c r="G53" s="98"/>
      <c r="H53" s="243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</row>
  </sheetData>
  <sortState xmlns:xlrd2="http://schemas.microsoft.com/office/spreadsheetml/2017/richdata2" ref="B10:G13">
    <sortCondition descending="1" ref="F10:F13"/>
  </sortState>
  <mergeCells count="48">
    <mergeCell ref="B8:C8"/>
    <mergeCell ref="B5:C5"/>
    <mergeCell ref="B6:C6"/>
    <mergeCell ref="B9:C9"/>
    <mergeCell ref="B46:C46"/>
    <mergeCell ref="B29:C29"/>
    <mergeCell ref="B30:C30"/>
    <mergeCell ref="B31:C31"/>
    <mergeCell ref="B32:C32"/>
    <mergeCell ref="B33:C33"/>
    <mergeCell ref="B34:C34"/>
    <mergeCell ref="B47:C47"/>
    <mergeCell ref="B20:C20"/>
    <mergeCell ref="B21:C21"/>
    <mergeCell ref="B22:C22"/>
    <mergeCell ref="B23:C23"/>
    <mergeCell ref="B24:C24"/>
    <mergeCell ref="B26:C26"/>
    <mergeCell ref="B41:C41"/>
    <mergeCell ref="B42:C42"/>
    <mergeCell ref="B43:C43"/>
    <mergeCell ref="B44:C44"/>
    <mergeCell ref="B45:C45"/>
    <mergeCell ref="B39:C39"/>
    <mergeCell ref="B40:C40"/>
    <mergeCell ref="B36:C36"/>
    <mergeCell ref="B38:C38"/>
    <mergeCell ref="B48:C48"/>
    <mergeCell ref="B49:C49"/>
    <mergeCell ref="B50:C50"/>
    <mergeCell ref="B51:C51"/>
    <mergeCell ref="A52:H52"/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4"/>
  <sheetViews>
    <sheetView topLeftCell="B1" workbookViewId="0">
      <selection activeCell="Y14" sqref="Y14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45323</v>
      </c>
      <c r="E7" s="90">
        <v>2024</v>
      </c>
      <c r="F7" s="60">
        <f>SUM(L7+R7)</f>
        <v>1458</v>
      </c>
      <c r="G7" s="62">
        <v>144</v>
      </c>
      <c r="H7" s="62">
        <v>144</v>
      </c>
      <c r="I7" s="62">
        <v>146</v>
      </c>
      <c r="J7" s="62">
        <v>148</v>
      </c>
      <c r="K7" s="62">
        <v>146</v>
      </c>
      <c r="L7" s="60">
        <f>SUM(G7:K7)</f>
        <v>728</v>
      </c>
      <c r="M7" s="62">
        <v>148</v>
      </c>
      <c r="N7" s="62">
        <v>142</v>
      </c>
      <c r="O7" s="62">
        <v>148</v>
      </c>
      <c r="P7" s="62">
        <v>152</v>
      </c>
      <c r="Q7" s="62">
        <v>140</v>
      </c>
      <c r="R7" s="268">
        <f>SUM(M7:Q7)</f>
        <v>730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>SUM(M8:Q8)</f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24</v>
      </c>
      <c r="D9" s="89">
        <v>42283</v>
      </c>
      <c r="E9" s="90">
        <v>2005</v>
      </c>
      <c r="F9" s="60">
        <f>SUM(L9+R9)</f>
        <v>1455</v>
      </c>
      <c r="G9" s="62">
        <v>144</v>
      </c>
      <c r="H9" s="62">
        <v>144</v>
      </c>
      <c r="I9" s="62">
        <v>148</v>
      </c>
      <c r="J9" s="62">
        <v>148</v>
      </c>
      <c r="K9" s="62">
        <v>144</v>
      </c>
      <c r="L9" s="60">
        <f>SUM(G9:K9)</f>
        <v>728</v>
      </c>
      <c r="M9" s="62">
        <v>144</v>
      </c>
      <c r="N9" s="62">
        <v>144</v>
      </c>
      <c r="O9" s="62">
        <v>147</v>
      </c>
      <c r="P9" s="62">
        <v>148</v>
      </c>
      <c r="Q9" s="62">
        <v>144</v>
      </c>
      <c r="R9" s="268">
        <f>SUM(M9:Q9)</f>
        <v>727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26</v>
      </c>
      <c r="D10" s="89">
        <v>43027</v>
      </c>
      <c r="E10" s="90">
        <v>2017</v>
      </c>
      <c r="F10" s="60">
        <f>SUM(L10+R10)</f>
        <v>1455</v>
      </c>
      <c r="G10" s="62">
        <v>150</v>
      </c>
      <c r="H10" s="62">
        <v>140</v>
      </c>
      <c r="I10" s="62">
        <v>148</v>
      </c>
      <c r="J10" s="62">
        <v>148</v>
      </c>
      <c r="K10" s="62">
        <v>144</v>
      </c>
      <c r="L10" s="60">
        <f>SUM(G10:K10)</f>
        <v>730</v>
      </c>
      <c r="M10" s="62">
        <v>145</v>
      </c>
      <c r="N10" s="62">
        <v>144</v>
      </c>
      <c r="O10" s="62">
        <v>144</v>
      </c>
      <c r="P10" s="62">
        <v>148</v>
      </c>
      <c r="Q10" s="62">
        <v>144</v>
      </c>
      <c r="R10" s="268">
        <f>SUM(M10:Q10)</f>
        <v>725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83</v>
      </c>
      <c r="D12" s="89">
        <v>45323</v>
      </c>
      <c r="E12" s="90">
        <v>2024</v>
      </c>
      <c r="F12" s="60">
        <f>SUM(L12+R12)</f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>SUM(G12:K12)</f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25</v>
      </c>
      <c r="D13" s="89">
        <v>42293</v>
      </c>
      <c r="E13" s="90">
        <v>2008</v>
      </c>
      <c r="F13" s="60">
        <f>SUM(L13+R13)</f>
        <v>1441</v>
      </c>
      <c r="G13" s="62">
        <v>145</v>
      </c>
      <c r="H13" s="62">
        <v>148</v>
      </c>
      <c r="I13" s="62">
        <v>146</v>
      </c>
      <c r="J13" s="62">
        <v>140</v>
      </c>
      <c r="K13" s="62">
        <v>142</v>
      </c>
      <c r="L13" s="60">
        <f>SUM(G13:K13)</f>
        <v>721</v>
      </c>
      <c r="M13" s="62">
        <v>144</v>
      </c>
      <c r="N13" s="62">
        <v>144</v>
      </c>
      <c r="O13" s="62">
        <v>144</v>
      </c>
      <c r="P13" s="62">
        <v>144</v>
      </c>
      <c r="Q13" s="62">
        <v>144</v>
      </c>
      <c r="R13" s="268">
        <f>SUM(M13:Q13)</f>
        <v>720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46</v>
      </c>
      <c r="D14" s="89">
        <v>42278</v>
      </c>
      <c r="E14" s="90">
        <v>2015</v>
      </c>
      <c r="F14" s="60">
        <f>SUM(L14+R14)</f>
        <v>1437</v>
      </c>
      <c r="G14" s="62">
        <v>148</v>
      </c>
      <c r="H14" s="62">
        <v>144</v>
      </c>
      <c r="I14" s="62">
        <v>127</v>
      </c>
      <c r="J14" s="62">
        <v>148</v>
      </c>
      <c r="K14" s="62">
        <v>144</v>
      </c>
      <c r="L14" s="60">
        <f>SUM(G14:K14)</f>
        <v>711</v>
      </c>
      <c r="M14" s="62">
        <v>140</v>
      </c>
      <c r="N14" s="62">
        <v>144</v>
      </c>
      <c r="O14" s="62">
        <v>150</v>
      </c>
      <c r="P14" s="62">
        <v>144</v>
      </c>
      <c r="Q14" s="62">
        <v>148</v>
      </c>
      <c r="R14" s="268">
        <f>SUM(M14:Q14)</f>
        <v>726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29</v>
      </c>
      <c r="D15" s="89">
        <v>45323</v>
      </c>
      <c r="E15" s="90">
        <v>2024</v>
      </c>
      <c r="F15" s="60">
        <f>SUM(L15+R15)</f>
        <v>1435</v>
      </c>
      <c r="G15" s="62">
        <v>147</v>
      </c>
      <c r="H15" s="62">
        <v>140</v>
      </c>
      <c r="I15" s="62">
        <v>140</v>
      </c>
      <c r="J15" s="62">
        <v>140</v>
      </c>
      <c r="K15" s="62">
        <v>140</v>
      </c>
      <c r="L15" s="60">
        <f>SUM(G15:K15)</f>
        <v>707</v>
      </c>
      <c r="M15" s="62">
        <v>148</v>
      </c>
      <c r="N15" s="62">
        <v>144</v>
      </c>
      <c r="O15" s="62">
        <v>144</v>
      </c>
      <c r="P15" s="62">
        <v>152</v>
      </c>
      <c r="Q15" s="62">
        <v>140</v>
      </c>
      <c r="R15" s="268">
        <f>SUM(M15:Q15)</f>
        <v>728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3</v>
      </c>
      <c r="D16" s="89">
        <v>42279</v>
      </c>
      <c r="E16" s="90">
        <v>2008</v>
      </c>
      <c r="F16" s="60">
        <f>SUM(L16+R16)</f>
        <v>1434</v>
      </c>
      <c r="G16" s="62">
        <v>140</v>
      </c>
      <c r="H16" s="62">
        <v>144</v>
      </c>
      <c r="I16" s="62">
        <v>140</v>
      </c>
      <c r="J16" s="62">
        <v>144</v>
      </c>
      <c r="K16" s="62">
        <v>148</v>
      </c>
      <c r="L16" s="60">
        <f>SUM(G16:K16)</f>
        <v>716</v>
      </c>
      <c r="M16" s="62">
        <v>144</v>
      </c>
      <c r="N16" s="62">
        <v>140</v>
      </c>
      <c r="O16" s="62">
        <v>146</v>
      </c>
      <c r="P16" s="62">
        <v>144</v>
      </c>
      <c r="Q16" s="62">
        <v>144</v>
      </c>
      <c r="R16" s="268">
        <f>SUM(M16:Q16)</f>
        <v>718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36</v>
      </c>
      <c r="D17" s="89">
        <v>43146</v>
      </c>
      <c r="E17" s="90">
        <v>2018</v>
      </c>
      <c r="F17" s="60">
        <f>SUM(L17+R17)</f>
        <v>1426</v>
      </c>
      <c r="G17" s="62">
        <v>148</v>
      </c>
      <c r="H17" s="62">
        <v>143</v>
      </c>
      <c r="I17" s="62">
        <v>144</v>
      </c>
      <c r="J17" s="62">
        <v>144</v>
      </c>
      <c r="K17" s="62">
        <v>144</v>
      </c>
      <c r="L17" s="60">
        <f>SUM(G17:K17)</f>
        <v>723</v>
      </c>
      <c r="M17" s="62">
        <v>148</v>
      </c>
      <c r="N17" s="62">
        <v>144</v>
      </c>
      <c r="O17" s="62">
        <v>140</v>
      </c>
      <c r="P17" s="62">
        <v>144</v>
      </c>
      <c r="Q17" s="62">
        <v>127</v>
      </c>
      <c r="R17" s="268">
        <f>SUM(M17:Q17)</f>
        <v>703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47</v>
      </c>
      <c r="D18" s="89">
        <v>45274</v>
      </c>
      <c r="E18" s="90">
        <v>2023</v>
      </c>
      <c r="F18" s="60">
        <f>SUM(L18+R18)</f>
        <v>1422</v>
      </c>
      <c r="G18" s="62">
        <v>140</v>
      </c>
      <c r="H18" s="62">
        <v>144</v>
      </c>
      <c r="I18" s="62">
        <v>140</v>
      </c>
      <c r="J18" s="62">
        <v>140</v>
      </c>
      <c r="K18" s="62">
        <v>140</v>
      </c>
      <c r="L18" s="60">
        <f>SUM(G18:K18)</f>
        <v>704</v>
      </c>
      <c r="M18" s="62">
        <v>142</v>
      </c>
      <c r="N18" s="62">
        <v>144</v>
      </c>
      <c r="O18" s="62">
        <v>144</v>
      </c>
      <c r="P18" s="62">
        <v>144</v>
      </c>
      <c r="Q18" s="62">
        <v>144</v>
      </c>
      <c r="R18" s="268">
        <f>SUM(M18:Q18)</f>
        <v>718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9" t="s">
        <v>101</v>
      </c>
      <c r="D19" s="89">
        <v>45553</v>
      </c>
      <c r="E19" s="91">
        <v>2014</v>
      </c>
      <c r="F19" s="60">
        <f>SUM(L19+R19)</f>
        <v>1421</v>
      </c>
      <c r="G19" s="93">
        <v>142</v>
      </c>
      <c r="H19" s="93">
        <v>144</v>
      </c>
      <c r="I19" s="93">
        <v>144</v>
      </c>
      <c r="J19" s="93">
        <v>144</v>
      </c>
      <c r="K19" s="93">
        <v>148</v>
      </c>
      <c r="L19" s="60">
        <f>SUM(G19:K19)</f>
        <v>722</v>
      </c>
      <c r="M19" s="93">
        <v>127</v>
      </c>
      <c r="N19" s="93">
        <v>148</v>
      </c>
      <c r="O19" s="93">
        <v>140</v>
      </c>
      <c r="P19" s="93">
        <v>144</v>
      </c>
      <c r="Q19" s="93">
        <v>140</v>
      </c>
      <c r="R19" s="268">
        <f>SUM(M19:Q19)</f>
        <v>699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12</v>
      </c>
      <c r="D20" s="89">
        <v>45309</v>
      </c>
      <c r="E20" s="90">
        <v>2024</v>
      </c>
      <c r="F20" s="60">
        <f>SUM(L20+R20)</f>
        <v>1420</v>
      </c>
      <c r="G20" s="62">
        <v>140</v>
      </c>
      <c r="H20" s="62">
        <v>140</v>
      </c>
      <c r="I20" s="62">
        <v>140</v>
      </c>
      <c r="J20" s="62">
        <v>135</v>
      </c>
      <c r="K20" s="62">
        <v>144</v>
      </c>
      <c r="L20" s="60">
        <f>SUM(G20:K20)</f>
        <v>699</v>
      </c>
      <c r="M20" s="62">
        <v>144</v>
      </c>
      <c r="N20" s="62">
        <v>147</v>
      </c>
      <c r="O20" s="62">
        <v>142</v>
      </c>
      <c r="P20" s="62">
        <v>148</v>
      </c>
      <c r="Q20" s="62">
        <v>140</v>
      </c>
      <c r="R20" s="268">
        <f>SUM(M20:Q20)</f>
        <v>721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60</v>
      </c>
      <c r="D21" s="89">
        <v>45295</v>
      </c>
      <c r="E21" s="90">
        <v>2024</v>
      </c>
      <c r="F21" s="60">
        <f>SUM(L21+R21)</f>
        <v>1418</v>
      </c>
      <c r="G21" s="62">
        <v>140</v>
      </c>
      <c r="H21" s="62">
        <v>140</v>
      </c>
      <c r="I21" s="62">
        <v>129</v>
      </c>
      <c r="J21" s="62">
        <v>140</v>
      </c>
      <c r="K21" s="62">
        <v>144</v>
      </c>
      <c r="L21" s="60">
        <f>SUM(G21:K21)</f>
        <v>693</v>
      </c>
      <c r="M21" s="62">
        <v>148</v>
      </c>
      <c r="N21" s="62">
        <v>147</v>
      </c>
      <c r="O21" s="62">
        <v>148</v>
      </c>
      <c r="P21" s="62">
        <v>142</v>
      </c>
      <c r="Q21" s="62">
        <v>140</v>
      </c>
      <c r="R21" s="268">
        <f>SUM(M21:Q21)</f>
        <v>725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28</v>
      </c>
      <c r="D22" s="89">
        <v>42092</v>
      </c>
      <c r="E22" s="90">
        <v>2007</v>
      </c>
      <c r="F22" s="60">
        <f>SUM(L22+R22)</f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>SUM(G22:K22)</f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8">
        <f>SUM(M22:Q22)</f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45324</v>
      </c>
      <c r="E23" s="90">
        <v>2024</v>
      </c>
      <c r="F23" s="60">
        <f>SUM(L23+R23)</f>
        <v>1387</v>
      </c>
      <c r="G23" s="62">
        <v>140</v>
      </c>
      <c r="H23" s="62">
        <v>129</v>
      </c>
      <c r="I23" s="62">
        <v>140</v>
      </c>
      <c r="J23" s="62">
        <v>144</v>
      </c>
      <c r="K23" s="62">
        <v>140</v>
      </c>
      <c r="L23" s="60">
        <f>SUM(G23:K23)</f>
        <v>693</v>
      </c>
      <c r="M23" s="62">
        <v>130</v>
      </c>
      <c r="N23" s="62">
        <v>140</v>
      </c>
      <c r="O23" s="62">
        <v>144</v>
      </c>
      <c r="P23" s="62">
        <v>140</v>
      </c>
      <c r="Q23" s="62">
        <v>140</v>
      </c>
      <c r="R23" s="268">
        <f>SUM(M23:Q23)</f>
        <v>694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78</v>
      </c>
      <c r="D24" s="89">
        <v>45295</v>
      </c>
      <c r="E24" s="90">
        <v>2024</v>
      </c>
      <c r="F24" s="60">
        <f>SUM(L24+R24)</f>
        <v>1367</v>
      </c>
      <c r="G24" s="62">
        <v>142</v>
      </c>
      <c r="H24" s="62">
        <v>140</v>
      </c>
      <c r="I24" s="62">
        <v>137</v>
      </c>
      <c r="J24" s="62">
        <v>134</v>
      </c>
      <c r="K24" s="62">
        <v>132</v>
      </c>
      <c r="L24" s="60">
        <f>SUM(G24:K24)</f>
        <v>685</v>
      </c>
      <c r="M24" s="62">
        <v>133</v>
      </c>
      <c r="N24" s="62">
        <v>126</v>
      </c>
      <c r="O24" s="62">
        <v>140</v>
      </c>
      <c r="P24" s="62">
        <v>140</v>
      </c>
      <c r="Q24" s="62">
        <v>143</v>
      </c>
      <c r="R24" s="268">
        <f>SUM(M24:Q24)</f>
        <v>682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34</v>
      </c>
      <c r="D25" s="89">
        <v>42068</v>
      </c>
      <c r="E25" s="90">
        <v>2009</v>
      </c>
      <c r="F25" s="60">
        <f>SUM(L25+R25)</f>
        <v>1361</v>
      </c>
      <c r="G25" s="62">
        <v>140</v>
      </c>
      <c r="H25" s="62">
        <v>140</v>
      </c>
      <c r="I25" s="62">
        <v>146</v>
      </c>
      <c r="J25" s="62">
        <v>124</v>
      </c>
      <c r="K25" s="62">
        <v>124</v>
      </c>
      <c r="L25" s="60">
        <f>SUM(G25:K25)</f>
        <v>674</v>
      </c>
      <c r="M25" s="62">
        <v>140</v>
      </c>
      <c r="N25" s="62">
        <v>142</v>
      </c>
      <c r="O25" s="62">
        <v>143</v>
      </c>
      <c r="P25" s="62">
        <v>129</v>
      </c>
      <c r="Q25" s="62">
        <v>133</v>
      </c>
      <c r="R25" s="268">
        <f>SUM(M25:Q25)</f>
        <v>687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51</v>
      </c>
      <c r="D26" s="89">
        <v>42817</v>
      </c>
      <c r="E26" s="90">
        <v>2017</v>
      </c>
      <c r="F26" s="60">
        <f>SUM(L26+R26)</f>
        <v>1344</v>
      </c>
      <c r="G26" s="62">
        <v>126</v>
      </c>
      <c r="H26" s="62">
        <v>116</v>
      </c>
      <c r="I26" s="62">
        <v>132</v>
      </c>
      <c r="J26" s="62">
        <v>140</v>
      </c>
      <c r="K26" s="62">
        <v>128</v>
      </c>
      <c r="L26" s="60">
        <f>SUM(G26:K26)</f>
        <v>642</v>
      </c>
      <c r="M26" s="62">
        <v>126</v>
      </c>
      <c r="N26" s="62">
        <v>144</v>
      </c>
      <c r="O26" s="62">
        <v>144</v>
      </c>
      <c r="P26" s="62">
        <v>144</v>
      </c>
      <c r="Q26" s="62">
        <v>144</v>
      </c>
      <c r="R26" s="268">
        <f>SUM(M26:Q26)</f>
        <v>702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55</v>
      </c>
      <c r="D27" s="89">
        <v>45232</v>
      </c>
      <c r="E27" s="90">
        <v>2023</v>
      </c>
      <c r="F27" s="60">
        <f>SUM(L27+R27)</f>
        <v>1342</v>
      </c>
      <c r="G27" s="62">
        <v>144</v>
      </c>
      <c r="H27" s="62">
        <v>127</v>
      </c>
      <c r="I27" s="62">
        <v>126</v>
      </c>
      <c r="J27" s="62">
        <v>128</v>
      </c>
      <c r="K27" s="62">
        <v>123</v>
      </c>
      <c r="L27" s="60">
        <f>SUM(G27:K27)</f>
        <v>648</v>
      </c>
      <c r="M27" s="62">
        <v>144</v>
      </c>
      <c r="N27" s="62">
        <v>127</v>
      </c>
      <c r="O27" s="62">
        <v>140</v>
      </c>
      <c r="P27" s="62">
        <v>140</v>
      </c>
      <c r="Q27" s="62">
        <v>143</v>
      </c>
      <c r="R27" s="268">
        <f>SUM(M27:Q27)</f>
        <v>694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53</v>
      </c>
      <c r="D28" s="89">
        <v>42251</v>
      </c>
      <c r="E28" s="90">
        <v>2014</v>
      </c>
      <c r="F28" s="60">
        <f>SUM(L28+R28)</f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>SUM(G28:K28)</f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8">
        <f>SUM(M28:Q28)</f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7" t="s">
        <v>32</v>
      </c>
      <c r="D29" s="89">
        <v>42118</v>
      </c>
      <c r="E29" s="90">
        <v>2007</v>
      </c>
      <c r="F29" s="60">
        <f>SUM(L29+R29)</f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>SUM(G29:K29)</f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8">
        <f>SUM(M29:Q29)</f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71" t="s">
        <v>77</v>
      </c>
      <c r="D30" s="272">
        <v>45323</v>
      </c>
      <c r="E30" s="273">
        <v>2024</v>
      </c>
      <c r="F30" s="60">
        <f>SUM(L30+R30)</f>
        <v>1287</v>
      </c>
      <c r="G30" s="273">
        <v>125</v>
      </c>
      <c r="H30" s="273">
        <v>127</v>
      </c>
      <c r="I30" s="273">
        <v>129</v>
      </c>
      <c r="J30" s="273">
        <v>125</v>
      </c>
      <c r="K30" s="273">
        <v>130</v>
      </c>
      <c r="L30" s="60">
        <f>SUM(G30:K30)</f>
        <v>636</v>
      </c>
      <c r="M30" s="273">
        <v>129</v>
      </c>
      <c r="N30" s="273">
        <v>144</v>
      </c>
      <c r="O30" s="273">
        <v>131</v>
      </c>
      <c r="P30" s="273">
        <v>118</v>
      </c>
      <c r="Q30" s="273">
        <v>129</v>
      </c>
      <c r="R30" s="268">
        <f>SUM(M30:Q30)</f>
        <v>651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0" t="s">
        <v>41</v>
      </c>
      <c r="D31" s="89">
        <v>42079</v>
      </c>
      <c r="E31" s="90">
        <v>2005</v>
      </c>
      <c r="F31" s="60">
        <f>SUM(L31+R31)</f>
        <v>1284</v>
      </c>
      <c r="G31" s="62">
        <v>126</v>
      </c>
      <c r="H31" s="62">
        <v>126</v>
      </c>
      <c r="I31" s="62">
        <v>109</v>
      </c>
      <c r="J31" s="62">
        <v>125</v>
      </c>
      <c r="K31" s="62">
        <v>128</v>
      </c>
      <c r="L31" s="60">
        <f>SUM(G31:K31)</f>
        <v>614</v>
      </c>
      <c r="M31" s="62">
        <v>127</v>
      </c>
      <c r="N31" s="62">
        <v>144</v>
      </c>
      <c r="O31" s="62">
        <v>140</v>
      </c>
      <c r="P31" s="62">
        <v>135</v>
      </c>
      <c r="Q31" s="62">
        <v>124</v>
      </c>
      <c r="R31" s="268">
        <f>SUM(M31:Q31)</f>
        <v>670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7" t="s">
        <v>31</v>
      </c>
      <c r="D32" s="89">
        <v>45274</v>
      </c>
      <c r="E32" s="90">
        <v>2023</v>
      </c>
      <c r="F32" s="60">
        <f>SUM(L32+R32)</f>
        <v>1277</v>
      </c>
      <c r="G32" s="62">
        <v>124</v>
      </c>
      <c r="H32" s="62">
        <v>114</v>
      </c>
      <c r="I32" s="62">
        <v>106</v>
      </c>
      <c r="J32" s="62">
        <v>131</v>
      </c>
      <c r="K32" s="62">
        <v>130</v>
      </c>
      <c r="L32" s="60">
        <f>SUM(G32:K32)</f>
        <v>605</v>
      </c>
      <c r="M32" s="62">
        <v>143</v>
      </c>
      <c r="N32" s="62">
        <v>128</v>
      </c>
      <c r="O32" s="62">
        <v>134</v>
      </c>
      <c r="P32" s="62">
        <v>140</v>
      </c>
      <c r="Q32" s="62">
        <v>127</v>
      </c>
      <c r="R32" s="268">
        <f>SUM(M32:Q32)</f>
        <v>672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7" t="s">
        <v>33</v>
      </c>
      <c r="D33" s="89">
        <v>42307</v>
      </c>
      <c r="E33" s="90">
        <v>2008</v>
      </c>
      <c r="F33" s="60">
        <f>SUM(L33+R33)</f>
        <v>1274</v>
      </c>
      <c r="G33" s="62">
        <v>130</v>
      </c>
      <c r="H33" s="62">
        <v>120</v>
      </c>
      <c r="I33" s="62">
        <v>132</v>
      </c>
      <c r="J33" s="62">
        <v>140</v>
      </c>
      <c r="K33" s="62">
        <v>116</v>
      </c>
      <c r="L33" s="60">
        <f>SUM(G33:K33)</f>
        <v>638</v>
      </c>
      <c r="M33" s="62">
        <v>129</v>
      </c>
      <c r="N33" s="62">
        <v>140</v>
      </c>
      <c r="O33" s="62">
        <v>122</v>
      </c>
      <c r="P33" s="62">
        <v>123</v>
      </c>
      <c r="Q33" s="62">
        <v>122</v>
      </c>
      <c r="R33" s="268">
        <f>SUM(M33:Q33)</f>
        <v>636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9" t="s">
        <v>63</v>
      </c>
      <c r="D34" s="89">
        <v>45274</v>
      </c>
      <c r="E34" s="91">
        <v>2023</v>
      </c>
      <c r="F34" s="60">
        <f>SUM(L34+R34)</f>
        <v>1258</v>
      </c>
      <c r="G34" s="93">
        <v>126</v>
      </c>
      <c r="H34" s="93">
        <v>133</v>
      </c>
      <c r="I34" s="93">
        <v>123</v>
      </c>
      <c r="J34" s="93">
        <v>128</v>
      </c>
      <c r="K34" s="93">
        <v>129</v>
      </c>
      <c r="L34" s="60">
        <f>SUM(G34:K34)</f>
        <v>639</v>
      </c>
      <c r="M34" s="93">
        <v>117</v>
      </c>
      <c r="N34" s="93">
        <v>131</v>
      </c>
      <c r="O34" s="93">
        <v>123</v>
      </c>
      <c r="P34" s="93">
        <v>121</v>
      </c>
      <c r="Q34" s="93">
        <v>127</v>
      </c>
      <c r="R34" s="268">
        <f>SUM(M34:Q34)</f>
        <v>619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7" t="s">
        <v>61</v>
      </c>
      <c r="D35" s="89">
        <v>45309</v>
      </c>
      <c r="E35" s="90">
        <v>2024</v>
      </c>
      <c r="F35" s="60">
        <f>SUM(L35+R35)</f>
        <v>1238</v>
      </c>
      <c r="G35" s="62">
        <v>112</v>
      </c>
      <c r="H35" s="62">
        <v>135</v>
      </c>
      <c r="I35" s="62">
        <v>101</v>
      </c>
      <c r="J35" s="62">
        <v>140</v>
      </c>
      <c r="K35" s="62">
        <v>109</v>
      </c>
      <c r="L35" s="60">
        <f>SUM(G35:K35)</f>
        <v>597</v>
      </c>
      <c r="M35" s="62">
        <v>125</v>
      </c>
      <c r="N35" s="62">
        <v>131</v>
      </c>
      <c r="O35" s="62">
        <v>126</v>
      </c>
      <c r="P35" s="62">
        <v>130</v>
      </c>
      <c r="Q35" s="62">
        <v>129</v>
      </c>
      <c r="R35" s="268">
        <f>SUM(M35:Q35)</f>
        <v>641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341" t="s">
        <v>35</v>
      </c>
      <c r="D36" s="275">
        <v>45246</v>
      </c>
      <c r="E36" s="342">
        <v>2018</v>
      </c>
      <c r="F36" s="276">
        <f>SUM(L36+R36)</f>
        <v>1232</v>
      </c>
      <c r="G36" s="343">
        <v>126</v>
      </c>
      <c r="H36" s="343">
        <v>127</v>
      </c>
      <c r="I36" s="343">
        <v>123</v>
      </c>
      <c r="J36" s="343">
        <v>124</v>
      </c>
      <c r="K36" s="343">
        <v>131</v>
      </c>
      <c r="L36" s="276">
        <f>SUM(G36:K36)</f>
        <v>631</v>
      </c>
      <c r="M36" s="343">
        <v>119</v>
      </c>
      <c r="N36" s="343">
        <v>119</v>
      </c>
      <c r="O36" s="343">
        <v>124</v>
      </c>
      <c r="P36" s="343">
        <v>130</v>
      </c>
      <c r="Q36" s="343">
        <v>109</v>
      </c>
      <c r="R36" s="277">
        <f>SUM(M36:Q36)</f>
        <v>601</v>
      </c>
      <c r="S36" s="6"/>
      <c r="T36" s="22"/>
      <c r="U36" s="22"/>
      <c r="V36" s="22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3"/>
      <c r="C37" s="39"/>
      <c r="D37" s="39"/>
      <c r="E37" s="4"/>
      <c r="F37" s="4"/>
      <c r="G37" s="5"/>
      <c r="H37" s="5"/>
      <c r="I37" s="5"/>
      <c r="J37" s="5"/>
      <c r="K37" s="5"/>
      <c r="L37" s="4"/>
      <c r="M37" s="5"/>
      <c r="N37" s="5"/>
      <c r="O37" s="5"/>
      <c r="P37" s="5"/>
      <c r="Q37" s="5"/>
      <c r="R37" s="4"/>
      <c r="S37" s="6"/>
      <c r="T37" s="24"/>
      <c r="U37" s="24"/>
      <c r="V37" s="24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</sheetData>
  <sortState xmlns:xlrd2="http://schemas.microsoft.com/office/spreadsheetml/2017/richdata2" ref="C2:R36">
    <sortCondition descending="1" ref="F2:F36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2024-02-02T19:04:54Z</dcterms:modified>
</cp:coreProperties>
</file>