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C6CEE7D0-88E7-4374-8776-3F8A64CA508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D24" i="10"/>
  <c r="E24" i="10" s="1"/>
  <c r="D20" i="10"/>
  <c r="D11" i="10"/>
  <c r="E11" i="10" s="1"/>
  <c r="D12" i="10"/>
  <c r="E12" i="10" s="1"/>
  <c r="D7" i="10"/>
  <c r="E7" i="10" s="1"/>
  <c r="D6" i="10"/>
  <c r="E6" i="10" s="1"/>
  <c r="D5" i="10"/>
  <c r="E5" i="10" s="1"/>
  <c r="D3" i="10"/>
  <c r="U39" i="3"/>
  <c r="U38" i="3"/>
  <c r="U37" i="3"/>
  <c r="U35" i="3"/>
  <c r="U36" i="3"/>
  <c r="U33" i="3"/>
  <c r="U32" i="3"/>
  <c r="U31" i="3"/>
  <c r="U30" i="3"/>
  <c r="U27" i="3"/>
  <c r="U26" i="3"/>
  <c r="U25" i="3"/>
  <c r="U24" i="3"/>
  <c r="U23" i="3"/>
  <c r="U22" i="3"/>
  <c r="U21" i="3"/>
  <c r="U20" i="3"/>
  <c r="U19" i="3"/>
  <c r="U17" i="3"/>
  <c r="U18" i="3"/>
  <c r="U13" i="3"/>
  <c r="U10" i="3"/>
  <c r="U11" i="3"/>
  <c r="U9" i="3"/>
  <c r="U7" i="3"/>
  <c r="U8" i="3"/>
  <c r="U6" i="3"/>
  <c r="U4" i="3"/>
  <c r="U5" i="3"/>
  <c r="U3" i="3"/>
  <c r="E33" i="10"/>
  <c r="D32" i="10"/>
  <c r="D30" i="10"/>
  <c r="E30" i="10" s="1"/>
  <c r="D9" i="10"/>
  <c r="E9" i="10" s="1"/>
  <c r="U34" i="3"/>
  <c r="D26" i="10"/>
  <c r="E26" i="10" s="1"/>
  <c r="D18" i="10"/>
  <c r="E18" i="10" s="1"/>
  <c r="D4" i="10"/>
  <c r="E4" i="10" s="1"/>
  <c r="E32" i="10"/>
  <c r="D31" i="10"/>
  <c r="E31" i="10" s="1"/>
  <c r="D28" i="10"/>
  <c r="E28" i="10" s="1"/>
  <c r="D23" i="10"/>
  <c r="E23" i="10" s="1"/>
  <c r="D22" i="10"/>
  <c r="E22" i="10" s="1"/>
  <c r="E20" i="10"/>
  <c r="D19" i="10"/>
  <c r="D16" i="10"/>
  <c r="E16" i="10" s="1"/>
  <c r="D8" i="10"/>
  <c r="E8" i="10" s="1"/>
  <c r="D15" i="10"/>
  <c r="E15" i="10" s="1"/>
  <c r="D35" i="10"/>
  <c r="E35" i="10" s="1"/>
  <c r="D27" i="10"/>
  <c r="E27" i="10" s="1"/>
  <c r="E3" i="10"/>
  <c r="D10" i="10"/>
  <c r="E10" i="10" s="1"/>
  <c r="D13" i="10"/>
  <c r="E13" i="10" s="1"/>
  <c r="D14" i="10"/>
  <c r="E14" i="10" s="1"/>
  <c r="D17" i="10"/>
  <c r="E17" i="10" s="1"/>
  <c r="E19" i="10"/>
  <c r="D25" i="10"/>
  <c r="E25" i="10" s="1"/>
  <c r="D21" i="10"/>
  <c r="E21" i="10" s="1"/>
  <c r="D29" i="10"/>
  <c r="E29" i="10" s="1"/>
  <c r="D36" i="10"/>
  <c r="D34" i="10"/>
  <c r="E34" i="10" s="1"/>
  <c r="U12" i="3"/>
  <c r="U16" i="3"/>
  <c r="E36" i="10"/>
  <c r="R19" i="6"/>
  <c r="R22" i="6"/>
  <c r="L19" i="6"/>
  <c r="L22" i="6"/>
  <c r="G4" i="5"/>
  <c r="F4" i="5"/>
  <c r="D4" i="5"/>
  <c r="E4" i="5"/>
  <c r="U42" i="3"/>
  <c r="T26" i="3"/>
  <c r="T21" i="3"/>
  <c r="T42" i="3"/>
  <c r="T12" i="3"/>
  <c r="AC19" i="2"/>
  <c r="AC36" i="2"/>
  <c r="W19" i="2"/>
  <c r="W36" i="2"/>
  <c r="Q19" i="2"/>
  <c r="Q36" i="2"/>
  <c r="K19" i="2"/>
  <c r="K36" i="2"/>
  <c r="T38" i="3"/>
  <c r="AC33" i="2"/>
  <c r="W33" i="2"/>
  <c r="Q33" i="2"/>
  <c r="K33" i="2"/>
  <c r="T34" i="3"/>
  <c r="AC16" i="2"/>
  <c r="AC27" i="2"/>
  <c r="AC7" i="2"/>
  <c r="AC11" i="2"/>
  <c r="AC30" i="2"/>
  <c r="AC4" i="2"/>
  <c r="AC15" i="2"/>
  <c r="AC21" i="2"/>
  <c r="T9" i="3"/>
  <c r="T31" i="3"/>
  <c r="T32" i="3"/>
  <c r="T30" i="3"/>
  <c r="T37" i="3"/>
  <c r="T33" i="3"/>
  <c r="T35" i="3"/>
  <c r="T39" i="3"/>
  <c r="T36" i="3"/>
  <c r="T27" i="3"/>
  <c r="T18" i="3"/>
  <c r="T16" i="3"/>
  <c r="T19" i="3"/>
  <c r="T20" i="3"/>
  <c r="T17" i="3"/>
  <c r="T22" i="3"/>
  <c r="T24" i="3"/>
  <c r="T23" i="3"/>
  <c r="T3" i="3"/>
  <c r="T4" i="3"/>
  <c r="T8" i="3"/>
  <c r="T6" i="3"/>
  <c r="T7" i="3"/>
  <c r="T13" i="3"/>
  <c r="T10" i="3"/>
  <c r="T11" i="3"/>
  <c r="AC8" i="2"/>
  <c r="W8" i="2"/>
  <c r="Q8" i="2"/>
  <c r="K8" i="2"/>
  <c r="R6" i="6"/>
  <c r="L6" i="6"/>
  <c r="T5" i="3"/>
  <c r="T25" i="3"/>
  <c r="AC13" i="2"/>
  <c r="W13" i="2"/>
  <c r="Q13" i="2"/>
  <c r="K13" i="2"/>
  <c r="R5" i="6"/>
  <c r="R2" i="6"/>
  <c r="R9" i="6"/>
  <c r="R10" i="6"/>
  <c r="R4" i="6"/>
  <c r="R12" i="6"/>
  <c r="R8" i="6"/>
  <c r="R13" i="6"/>
  <c r="R14" i="6"/>
  <c r="R15" i="6"/>
  <c r="R18" i="6"/>
  <c r="R11" i="6"/>
  <c r="R16" i="6"/>
  <c r="R21" i="6"/>
  <c r="R24" i="6"/>
  <c r="R20" i="6"/>
  <c r="R25" i="6"/>
  <c r="R7" i="6"/>
  <c r="R27" i="6"/>
  <c r="R23" i="6"/>
  <c r="R28" i="6"/>
  <c r="R29" i="6"/>
  <c r="R31" i="6"/>
  <c r="R17" i="6"/>
  <c r="R35" i="6"/>
  <c r="R26" i="6"/>
  <c r="R34" i="6"/>
  <c r="R30" i="6"/>
  <c r="R32" i="6"/>
  <c r="L5" i="6"/>
  <c r="L2" i="6"/>
  <c r="L9" i="6"/>
  <c r="L10" i="6"/>
  <c r="L4" i="6"/>
  <c r="L12" i="6"/>
  <c r="L8" i="6"/>
  <c r="L13" i="6"/>
  <c r="L14" i="6"/>
  <c r="L15" i="6"/>
  <c r="L18" i="6"/>
  <c r="L11" i="6"/>
  <c r="L16" i="6"/>
  <c r="L21" i="6"/>
  <c r="L24" i="6"/>
  <c r="L20" i="6"/>
  <c r="L25" i="6"/>
  <c r="L7" i="6"/>
  <c r="L27" i="6"/>
  <c r="L23" i="6"/>
  <c r="L28" i="6"/>
  <c r="L29" i="6"/>
  <c r="L31" i="6"/>
  <c r="L17" i="6"/>
  <c r="L35" i="6"/>
  <c r="L26" i="6"/>
  <c r="L34" i="6"/>
  <c r="L30" i="6"/>
  <c r="L32" i="6"/>
  <c r="R3" i="6"/>
  <c r="L3" i="6"/>
  <c r="K28" i="2"/>
  <c r="K9" i="2"/>
  <c r="K11" i="2"/>
  <c r="K14" i="2"/>
  <c r="Q28" i="2"/>
  <c r="Q9" i="2"/>
  <c r="Q11" i="2"/>
  <c r="Q14" i="2"/>
  <c r="W28" i="2"/>
  <c r="W9" i="2"/>
  <c r="W11" i="2"/>
  <c r="W14" i="2"/>
  <c r="AC28" i="2"/>
  <c r="AC9" i="2"/>
  <c r="AC14" i="2"/>
  <c r="AC32" i="2"/>
  <c r="AC22" i="2"/>
  <c r="AC17" i="2"/>
  <c r="AC25" i="2"/>
  <c r="AC10" i="2"/>
  <c r="AC3" i="2"/>
  <c r="AC23" i="2"/>
  <c r="AC18" i="2"/>
  <c r="AC12" i="2"/>
  <c r="AC5" i="2"/>
  <c r="AC20" i="2"/>
  <c r="AC31" i="2"/>
  <c r="AC35" i="2"/>
  <c r="AC26" i="2"/>
  <c r="AC24" i="2"/>
  <c r="AC34" i="2"/>
  <c r="AC6" i="2"/>
  <c r="W32" i="2"/>
  <c r="W22" i="2"/>
  <c r="W16" i="2"/>
  <c r="W17" i="2"/>
  <c r="W25" i="2"/>
  <c r="W30" i="2"/>
  <c r="W4" i="2"/>
  <c r="W10" i="2"/>
  <c r="W3" i="2"/>
  <c r="W23" i="2"/>
  <c r="W27" i="2"/>
  <c r="W18" i="2"/>
  <c r="W12" i="2"/>
  <c r="W7" i="2"/>
  <c r="W21" i="2"/>
  <c r="W5" i="2"/>
  <c r="W20" i="2"/>
  <c r="W31" i="2"/>
  <c r="W35" i="2"/>
  <c r="W15" i="2"/>
  <c r="W26" i="2"/>
  <c r="W24" i="2"/>
  <c r="W34" i="2"/>
  <c r="W6" i="2"/>
  <c r="Q32" i="2"/>
  <c r="Q22" i="2"/>
  <c r="Q16" i="2"/>
  <c r="Q17" i="2"/>
  <c r="Q25" i="2"/>
  <c r="Q30" i="2"/>
  <c r="Q4" i="2"/>
  <c r="Q10" i="2"/>
  <c r="Q3" i="2"/>
  <c r="Q23" i="2"/>
  <c r="Q27" i="2"/>
  <c r="Q18" i="2"/>
  <c r="Q12" i="2"/>
  <c r="Q7" i="2"/>
  <c r="Q21" i="2"/>
  <c r="Q5" i="2"/>
  <c r="Q20" i="2"/>
  <c r="Q31" i="2"/>
  <c r="Q35" i="2"/>
  <c r="Q15" i="2"/>
  <c r="Q26" i="2"/>
  <c r="Q24" i="2"/>
  <c r="Q34" i="2"/>
  <c r="Q6" i="2"/>
  <c r="K32" i="2"/>
  <c r="K22" i="2"/>
  <c r="K16" i="2"/>
  <c r="K17" i="2"/>
  <c r="K25" i="2"/>
  <c r="K30" i="2"/>
  <c r="K4" i="2"/>
  <c r="K10" i="2"/>
  <c r="K3" i="2"/>
  <c r="K23" i="2"/>
  <c r="K27" i="2"/>
  <c r="K18" i="2"/>
  <c r="K12" i="2"/>
  <c r="K7" i="2"/>
  <c r="K21" i="2"/>
  <c r="K5" i="2"/>
  <c r="K20" i="2"/>
  <c r="K31" i="2"/>
  <c r="K35" i="2"/>
  <c r="K15" i="2"/>
  <c r="K26" i="2"/>
  <c r="K24" i="2"/>
  <c r="K34" i="2"/>
  <c r="K6" i="2"/>
  <c r="AC29" i="2"/>
  <c r="W29" i="2"/>
  <c r="Q29" i="2"/>
  <c r="K29" i="2"/>
  <c r="F22" i="6" l="1"/>
  <c r="F19" i="6"/>
  <c r="D36" i="2"/>
  <c r="E36" i="2" s="1"/>
  <c r="D19" i="2"/>
  <c r="E19" i="2" s="1"/>
  <c r="D33" i="2"/>
  <c r="E33" i="2" s="1"/>
  <c r="F5" i="6"/>
  <c r="F25" i="6"/>
  <c r="F15" i="6"/>
  <c r="F18" i="6"/>
  <c r="D8" i="2"/>
  <c r="E8" i="2" s="1"/>
  <c r="F35" i="6"/>
  <c r="F6" i="6"/>
  <c r="F31" i="6"/>
  <c r="F27" i="6"/>
  <c r="F24" i="6"/>
  <c r="F8" i="6"/>
  <c r="F9" i="6"/>
  <c r="F28" i="6"/>
  <c r="F16" i="6"/>
  <c r="F14" i="6"/>
  <c r="F4" i="6"/>
  <c r="F29" i="6"/>
  <c r="F12" i="6"/>
  <c r="F2" i="6"/>
  <c r="F30" i="6"/>
  <c r="D13" i="2"/>
  <c r="E13" i="2" s="1"/>
  <c r="D10" i="2"/>
  <c r="E10" i="2" s="1"/>
  <c r="F21" i="6"/>
  <c r="F7" i="6"/>
  <c r="F32" i="6"/>
  <c r="F26" i="6"/>
  <c r="D25" i="2"/>
  <c r="E25" i="2" s="1"/>
  <c r="D6" i="2"/>
  <c r="E6" i="2" s="1"/>
  <c r="D15" i="2"/>
  <c r="E15" i="2" s="1"/>
  <c r="D4" i="2"/>
  <c r="E4" i="2" s="1"/>
  <c r="D5" i="2"/>
  <c r="E5" i="2" s="1"/>
  <c r="F34" i="6"/>
  <c r="F17" i="6"/>
  <c r="F23" i="6"/>
  <c r="F20" i="6"/>
  <c r="F11" i="6"/>
  <c r="F13" i="6"/>
  <c r="F10" i="6"/>
  <c r="F3" i="6"/>
  <c r="D32" i="2"/>
  <c r="E32" i="2" s="1"/>
  <c r="D18" i="2"/>
  <c r="E18" i="2" s="1"/>
  <c r="D12" i="2"/>
  <c r="E12" i="2" s="1"/>
  <c r="D3" i="2"/>
  <c r="E3" i="2" s="1"/>
  <c r="D30" i="2"/>
  <c r="E30" i="2" s="1"/>
  <c r="D22" i="2"/>
  <c r="E22" i="2" s="1"/>
  <c r="D16" i="2"/>
  <c r="E16" i="2" s="1"/>
  <c r="D26" i="2"/>
  <c r="E26" i="2" s="1"/>
  <c r="D20" i="2"/>
  <c r="E20" i="2" s="1"/>
  <c r="D14" i="2"/>
  <c r="E14" i="2" s="1"/>
  <c r="D28" i="2"/>
  <c r="E28" i="2" s="1"/>
  <c r="D11" i="2"/>
  <c r="E11" i="2" s="1"/>
  <c r="D24" i="2"/>
  <c r="E24" i="2" s="1"/>
  <c r="D31" i="2"/>
  <c r="E31" i="2" s="1"/>
  <c r="D9" i="2"/>
  <c r="E9" i="2" s="1"/>
  <c r="D7" i="2"/>
  <c r="E7" i="2" s="1"/>
  <c r="D23" i="2"/>
  <c r="E23" i="2" s="1"/>
  <c r="D34" i="2"/>
  <c r="E34" i="2" s="1"/>
  <c r="D35" i="2"/>
  <c r="E35" i="2" s="1"/>
  <c r="D21" i="2"/>
  <c r="E21" i="2" s="1"/>
  <c r="D27" i="2"/>
  <c r="E27" i="2" s="1"/>
  <c r="D17" i="2"/>
  <c r="E17" i="2" s="1"/>
  <c r="D29" i="2"/>
  <c r="E29" i="2" s="1"/>
</calcChain>
</file>

<file path=xl/sharedStrings.xml><?xml version="1.0" encoding="utf-8"?>
<sst xmlns="http://schemas.openxmlformats.org/spreadsheetml/2006/main" count="477" uniqueCount="102">
  <si>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</si>
  <si>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</si>
  <si>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</si>
  <si>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</si>
  <si>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</si>
  <si>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</si>
  <si>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</si>
  <si>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</si>
  <si>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</si>
  <si>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</si>
  <si>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</si>
  <si>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</si>
  <si>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</si>
  <si>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</si>
  <si>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</si>
  <si>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</si>
  <si>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</si>
  <si>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</si>
  <si>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</si>
  <si>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</si>
  <si>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</si>
  <si>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</si>
  <si>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</si>
  <si>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</si>
  <si>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</si>
  <si>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</si>
  <si>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</si>
  <si>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</si>
  <si>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</si>
  <si>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</si>
  <si>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</si>
  <si>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</si>
  <si>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</si>
  <si>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</si>
  <si>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</si>
  <si>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</si>
  <si>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</si>
  <si>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</si>
  <si>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</si>
  <si>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</si>
  <si>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</si>
  <si>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</si>
  <si>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</si>
  <si>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</si>
  <si>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</si>
  <si>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</si>
  <si>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</si>
  <si>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</si>
  <si>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</si>
  <si>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</si>
  <si>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</si>
  <si>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</si>
  <si>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</si>
  <si>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</si>
  <si>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</si>
  <si>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</si>
  <si>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</si>
  <si>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</si>
  <si>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</si>
  <si>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</si>
  <si>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</si>
  <si>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</si>
  <si>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</si>
  <si>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</si>
  <si>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</si>
  <si>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</si>
  <si>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</si>
  <si>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</si>
  <si>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</si>
  <si>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</si>
  <si>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</si>
  <si>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</si>
  <si>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</si>
  <si>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</si>
  <si>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</si>
  <si>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</si>
  <si>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</si>
  <si>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</si>
  <si>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</si>
  <si>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</si>
  <si>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</si>
  <si>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</si>
  <si>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</si>
  <si>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</si>
  <si>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</si>
  <si>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</si>
  <si>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</si>
  <si>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</si>
  <si>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</si>
  <si>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</si>
  <si>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</si>
  <si>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</si>
  <si>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</si>
  <si>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</si>
  <si>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</si>
  <si>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</si>
  <si>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</si>
  <si>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</si>
  <si>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</si>
  <si>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</si>
  <si>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</si>
  <si>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 xml:space="preserve"> Daguitslag 4 JANUARI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</si>
</sst>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5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3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1" fontId="10" fillId="0" borderId="2" xfId="2" applyNumberFormat="1" applyFont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K16" sqref="K16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9" t="s">
        <v>84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</row>
    <row r="2" spans="1:46" ht="17.399999999999999">
      <c r="B2" s="348" t="s">
        <v>85</v>
      </c>
      <c r="C2" s="350" t="s">
        <v>86</v>
      </c>
      <c r="D2" s="350" t="s">
        <v>87</v>
      </c>
      <c r="E2" s="348" t="s">
        <v>88</v>
      </c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</row>
    <row r="3" spans="1:46" ht="17.399999999999999">
      <c r="A3" s="350">
        <v>1</v>
      </c>
      <c r="B3" s="348" t="s">
        <v>23</v>
      </c>
      <c r="C3" s="352">
        <v>141.4</v>
      </c>
      <c r="D3" s="352">
        <f>SUM('Club Kampioen'!F4)</f>
        <v>145.11250000000001</v>
      </c>
      <c r="E3" s="352">
        <f>SUM(D3-C3)</f>
        <v>3.7125000000000057</v>
      </c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</row>
    <row r="4" spans="1:46" ht="17.399999999999999">
      <c r="A4" s="350">
        <v>2</v>
      </c>
      <c r="B4" s="348" t="s">
        <v>26</v>
      </c>
      <c r="C4" s="351">
        <v>136.66</v>
      </c>
      <c r="D4" s="352">
        <f>SUM('Club Kampioen'!C15)</f>
        <v>140.4</v>
      </c>
      <c r="E4" s="352">
        <f>SUM(D4-C4)</f>
        <v>3.7400000000000091</v>
      </c>
      <c r="F4" s="348"/>
      <c r="G4" s="348"/>
      <c r="H4" s="348"/>
      <c r="I4" s="348"/>
      <c r="J4" s="348"/>
      <c r="K4" s="348"/>
      <c r="L4" s="348"/>
      <c r="M4" s="348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348"/>
      <c r="AT4" s="348"/>
    </row>
    <row r="5" spans="1:46" ht="17.399999999999999">
      <c r="A5" s="350">
        <v>3</v>
      </c>
      <c r="B5" s="348" t="s">
        <v>49</v>
      </c>
      <c r="C5" s="352">
        <v>137.5</v>
      </c>
      <c r="D5" s="352">
        <f>SUM('Club Kampioen'!F6)</f>
        <v>142.62666666666667</v>
      </c>
      <c r="E5" s="352">
        <f>SUM(D5-C5)</f>
        <v>5.1266666666666652</v>
      </c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</row>
    <row r="6" spans="1:46" ht="17.399999999999999">
      <c r="A6" s="350">
        <v>4</v>
      </c>
      <c r="B6" s="348" t="s">
        <v>54</v>
      </c>
      <c r="C6" s="351">
        <v>136.28</v>
      </c>
      <c r="D6" s="352">
        <f>SUM('Club Kampioen'!F8)</f>
        <v>142.10588235294117</v>
      </c>
      <c r="E6" s="352">
        <f>SUM(D6-C6)</f>
        <v>5.8258823529411643</v>
      </c>
      <c r="F6" s="348"/>
      <c r="G6" s="353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348"/>
      <c r="AJ6" s="348"/>
      <c r="AK6" s="348"/>
      <c r="AL6" s="348"/>
      <c r="AM6" s="348"/>
      <c r="AN6" s="348"/>
      <c r="AO6" s="348"/>
      <c r="AP6" s="348"/>
      <c r="AQ6" s="348"/>
      <c r="AR6" s="348"/>
      <c r="AS6" s="348"/>
      <c r="AT6" s="348"/>
    </row>
    <row r="7" spans="1:46" ht="17.399999999999999">
      <c r="A7" s="350">
        <v>5</v>
      </c>
      <c r="B7" s="348" t="s">
        <v>50</v>
      </c>
      <c r="C7" s="351">
        <v>139.08000000000001</v>
      </c>
      <c r="D7" s="352">
        <f>SUM('Club Kampioen'!F5)</f>
        <v>145.03076923076924</v>
      </c>
      <c r="E7" s="352">
        <f>SUM(D7-C7)</f>
        <v>5.9507692307692253</v>
      </c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  <c r="R7" s="348"/>
      <c r="S7" s="348"/>
      <c r="T7" s="348"/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8"/>
      <c r="AM7" s="348"/>
      <c r="AN7" s="348"/>
      <c r="AO7" s="348"/>
      <c r="AP7" s="348"/>
      <c r="AQ7" s="348"/>
      <c r="AR7" s="348"/>
      <c r="AS7" s="348"/>
      <c r="AT7" s="348"/>
    </row>
    <row r="8" spans="1:46" ht="17.399999999999999">
      <c r="A8" s="350">
        <v>6</v>
      </c>
      <c r="B8" s="348" t="s">
        <v>25</v>
      </c>
      <c r="C8" s="351">
        <v>132.68</v>
      </c>
      <c r="D8" s="352">
        <f>SUM('Club Kampioen'!C4)</f>
        <v>139.13333333333333</v>
      </c>
      <c r="E8" s="352">
        <f>SUM(D8-C8)</f>
        <v>6.4533333333333189</v>
      </c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</row>
    <row r="9" spans="1:46" ht="17.399999999999999">
      <c r="A9" s="350">
        <v>7</v>
      </c>
      <c r="B9" s="348" t="s">
        <v>24</v>
      </c>
      <c r="C9" s="351">
        <v>134.96</v>
      </c>
      <c r="D9" s="352">
        <f>SUM('Club Kampioen'!F9)</f>
        <v>142.05333333333334</v>
      </c>
      <c r="E9" s="352">
        <f>SUM(D9-C9)</f>
        <v>7.0933333333333337</v>
      </c>
      <c r="F9" s="348"/>
      <c r="G9" s="348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348"/>
      <c r="AT9" s="348"/>
    </row>
    <row r="10" spans="1:46" ht="17.399999999999999">
      <c r="A10" s="350">
        <v>8</v>
      </c>
      <c r="B10" s="348" t="s">
        <v>27</v>
      </c>
      <c r="C10" s="351">
        <v>138.86000000000001</v>
      </c>
      <c r="D10" s="352">
        <f>SUM('Club Kampioen'!F3)</f>
        <v>145.98235294117646</v>
      </c>
      <c r="E10" s="352">
        <f>SUM(D10-C10)</f>
        <v>7.1223529411764446</v>
      </c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348"/>
      <c r="AT10" s="348"/>
    </row>
    <row r="11" spans="1:46" ht="17.399999999999999">
      <c r="A11" s="350">
        <v>9</v>
      </c>
      <c r="B11" s="348" t="s">
        <v>39</v>
      </c>
      <c r="C11" s="352">
        <v>128.9</v>
      </c>
      <c r="D11" s="352">
        <f>SUM('Club Kampioen'!C6)</f>
        <v>136.78235294117647</v>
      </c>
      <c r="E11" s="352">
        <f>SUM(D11-C11)</f>
        <v>7.8823529411764639</v>
      </c>
      <c r="F11" s="348"/>
      <c r="G11" s="348"/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  <c r="AN11" s="348"/>
      <c r="AO11" s="348"/>
      <c r="AP11" s="348"/>
      <c r="AQ11" s="348"/>
      <c r="AR11" s="348"/>
      <c r="AS11" s="348"/>
      <c r="AT11" s="348"/>
    </row>
    <row r="12" spans="1:46" ht="17.399999999999999">
      <c r="A12" s="350">
        <v>10</v>
      </c>
      <c r="B12" s="348" t="s">
        <v>38</v>
      </c>
      <c r="C12" s="351">
        <v>134.09</v>
      </c>
      <c r="D12" s="352">
        <f>SUM('Club Kampioen'!F7)</f>
        <v>142.19999999999999</v>
      </c>
      <c r="E12" s="352">
        <f>SUM(D12-C12)</f>
        <v>8.1099999999999852</v>
      </c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  <c r="AN12" s="348"/>
      <c r="AO12" s="348"/>
      <c r="AP12" s="348"/>
      <c r="AQ12" s="348"/>
      <c r="AR12" s="348"/>
      <c r="AS12" s="348"/>
      <c r="AT12" s="348"/>
    </row>
    <row r="13" spans="1:46" ht="17.399999999999999">
      <c r="A13" s="350">
        <v>11</v>
      </c>
      <c r="B13" s="348" t="s">
        <v>66</v>
      </c>
      <c r="C13" s="351">
        <v>132.52000000000001</v>
      </c>
      <c r="D13" s="352">
        <f>SUM('Club Kampioen'!F10)</f>
        <v>141.44117647058823</v>
      </c>
      <c r="E13" s="352">
        <f>SUM(D13-C13)</f>
        <v>8.9211764705882217</v>
      </c>
      <c r="F13" s="348"/>
      <c r="G13" s="348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</row>
    <row r="14" spans="1:46" ht="17.399999999999999">
      <c r="A14" s="350">
        <v>12</v>
      </c>
      <c r="B14" s="348" t="s">
        <v>12</v>
      </c>
      <c r="C14" s="351">
        <v>125.91</v>
      </c>
      <c r="D14" s="352">
        <f>SUM('Club Kampioen'!F11)</f>
        <v>135.33333333333334</v>
      </c>
      <c r="E14" s="352">
        <f>SUM(D14-C14)</f>
        <v>9.4233333333333462</v>
      </c>
      <c r="F14" s="348"/>
      <c r="G14" s="348"/>
      <c r="H14" s="348"/>
      <c r="I14" s="348"/>
      <c r="J14" s="348"/>
      <c r="K14" s="348"/>
      <c r="L14" s="348"/>
      <c r="M14" s="348"/>
      <c r="N14" s="348"/>
      <c r="O14" s="348"/>
      <c r="P14" s="348"/>
      <c r="Q14" s="348"/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</row>
    <row r="15" spans="1:46" ht="17.399999999999999">
      <c r="A15" s="350">
        <v>13</v>
      </c>
      <c r="B15" s="348" t="s">
        <v>28</v>
      </c>
      <c r="C15" s="351">
        <v>122.02</v>
      </c>
      <c r="D15" s="352">
        <f>SUM('Club Kampioen'!F14)</f>
        <v>132.25294117647059</v>
      </c>
      <c r="E15" s="352">
        <f>SUM(D15-C15)</f>
        <v>10.23294117647059</v>
      </c>
      <c r="F15" s="348"/>
      <c r="G15" s="348"/>
      <c r="H15" s="348"/>
      <c r="I15" s="348"/>
      <c r="J15" s="348"/>
      <c r="K15" s="348"/>
      <c r="L15" s="348"/>
      <c r="M15" s="348"/>
      <c r="N15" s="348"/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348"/>
      <c r="AT15" s="348"/>
    </row>
    <row r="16" spans="1:46" ht="17.399999999999999">
      <c r="A16" s="350">
        <v>14</v>
      </c>
      <c r="B16" s="348" t="s">
        <v>22</v>
      </c>
      <c r="C16" s="351">
        <v>130.82</v>
      </c>
      <c r="D16" s="352">
        <f>SUM('Club Kampioen'!C3)</f>
        <v>141.50666666666666</v>
      </c>
      <c r="E16" s="352">
        <f>SUM(D16-C16)</f>
        <v>10.686666666666667</v>
      </c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348"/>
      <c r="AT16" s="348"/>
    </row>
    <row r="17" spans="1:46" ht="17.399999999999999">
      <c r="A17" s="350">
        <v>15</v>
      </c>
      <c r="B17" s="348" t="s">
        <v>29</v>
      </c>
      <c r="C17" s="351">
        <v>123.32</v>
      </c>
      <c r="D17" s="352">
        <f>SUM('Club Kampioen'!F12)</f>
        <v>134.64285714285714</v>
      </c>
      <c r="E17" s="352">
        <f>SUM(D17-C17)</f>
        <v>11.322857142857146</v>
      </c>
      <c r="F17" s="348"/>
      <c r="G17" s="348"/>
      <c r="H17" s="348"/>
      <c r="I17" s="348"/>
      <c r="J17" s="348"/>
      <c r="K17" s="348"/>
      <c r="L17" s="348"/>
      <c r="M17" s="348"/>
      <c r="N17" s="348"/>
      <c r="O17" s="348"/>
      <c r="P17" s="348"/>
      <c r="Q17" s="348"/>
      <c r="R17" s="348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</row>
    <row r="18" spans="1:46" ht="17.399999999999999">
      <c r="A18" s="350">
        <v>16</v>
      </c>
      <c r="B18" s="348" t="s">
        <v>41</v>
      </c>
      <c r="C18" s="351">
        <v>105.47</v>
      </c>
      <c r="D18" s="352">
        <f>SUM('Club Kampioen'!C16)</f>
        <v>117.21666666666667</v>
      </c>
      <c r="E18" s="352">
        <f>SUM(D18-C18)</f>
        <v>11.74666666666667</v>
      </c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</row>
    <row r="19" spans="1:46" ht="17.399999999999999">
      <c r="A19" s="350">
        <v>17</v>
      </c>
      <c r="B19" s="348" t="s">
        <v>37</v>
      </c>
      <c r="C19" s="351">
        <v>118.16</v>
      </c>
      <c r="D19" s="352">
        <f>SUM('Club Kampioen'!C7)</f>
        <v>130.7235294117647</v>
      </c>
      <c r="E19" s="352">
        <f>SUM(D19-C19)</f>
        <v>12.563529411764705</v>
      </c>
      <c r="F19" s="348"/>
      <c r="G19" s="348"/>
      <c r="H19" s="348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</row>
    <row r="20" spans="1:46" ht="17.399999999999999">
      <c r="A20" s="350">
        <v>18</v>
      </c>
      <c r="B20" s="348" t="s">
        <v>60</v>
      </c>
      <c r="C20" s="351">
        <v>124.08</v>
      </c>
      <c r="D20" s="352">
        <f>SUM('Club Kampioen'!C5)</f>
        <v>136.80000000000001</v>
      </c>
      <c r="E20" s="352">
        <f>SUM(D20-C20)</f>
        <v>12.720000000000013</v>
      </c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</row>
    <row r="21" spans="1:46" ht="17.399999999999999">
      <c r="A21" s="350">
        <v>19</v>
      </c>
      <c r="B21" s="348" t="s">
        <v>53</v>
      </c>
      <c r="C21" s="351">
        <v>110.73</v>
      </c>
      <c r="D21" s="352">
        <f>SUM('Club Kampioen'!F18)</f>
        <v>123.94545454545455</v>
      </c>
      <c r="E21" s="352">
        <f>SUM(D21-C21)</f>
        <v>13.215454545454548</v>
      </c>
      <c r="F21" s="348"/>
      <c r="G21" s="348"/>
      <c r="H21" s="348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</row>
    <row r="22" spans="1:46" ht="17.399999999999999">
      <c r="A22" s="350">
        <v>20</v>
      </c>
      <c r="B22" s="348" t="s">
        <v>55</v>
      </c>
      <c r="C22" s="351">
        <v>114.22</v>
      </c>
      <c r="D22" s="352">
        <f>SUM('Club Kampioen'!C8)</f>
        <v>127.8</v>
      </c>
      <c r="E22" s="352">
        <f>SUM(D22-C22)</f>
        <v>13.579999999999998</v>
      </c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8"/>
      <c r="AK22" s="348"/>
      <c r="AL22" s="348"/>
      <c r="AM22" s="348"/>
      <c r="AN22" s="348"/>
      <c r="AO22" s="348"/>
      <c r="AP22" s="348"/>
      <c r="AQ22" s="348"/>
      <c r="AR22" s="348"/>
      <c r="AS22" s="348"/>
      <c r="AT22" s="348"/>
    </row>
    <row r="23" spans="1:46" ht="17.399999999999999">
      <c r="A23" s="350">
        <v>21</v>
      </c>
      <c r="B23" s="348" t="s">
        <v>34</v>
      </c>
      <c r="C23" s="351">
        <v>109.44</v>
      </c>
      <c r="D23" s="352">
        <f>SUM('Club Kampioen'!C10)</f>
        <v>123.26363636363637</v>
      </c>
      <c r="E23" s="352">
        <f>SUM(D23-C23)</f>
        <v>13.823636363636368</v>
      </c>
      <c r="F23" s="348"/>
      <c r="G23" s="348"/>
      <c r="H23" s="348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348"/>
      <c r="AN23" s="348"/>
      <c r="AO23" s="348"/>
      <c r="AP23" s="348"/>
      <c r="AQ23" s="348"/>
      <c r="AR23" s="348"/>
      <c r="AS23" s="348"/>
      <c r="AT23" s="348"/>
    </row>
    <row r="24" spans="1:46" ht="17.399999999999999">
      <c r="A24" s="350">
        <v>22</v>
      </c>
      <c r="B24" s="348" t="s">
        <v>61</v>
      </c>
      <c r="C24" s="352">
        <v>105.4</v>
      </c>
      <c r="D24" s="352">
        <f>SUM('Club Kampioen'!C12)</f>
        <v>119.3</v>
      </c>
      <c r="E24" s="352">
        <f>SUM(D24-C24)</f>
        <v>13.899999999999991</v>
      </c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</row>
    <row r="25" spans="1:46" ht="17.399999999999999">
      <c r="A25" s="350">
        <v>23</v>
      </c>
      <c r="B25" s="348" t="s">
        <v>2</v>
      </c>
      <c r="C25" s="351">
        <v>117.87</v>
      </c>
      <c r="D25" s="352">
        <f>SUM('Club Kampioen'!F15)</f>
        <v>131.9</v>
      </c>
      <c r="E25" s="352">
        <f>SUM(D25-C25)</f>
        <v>14.030000000000001</v>
      </c>
      <c r="F25" s="348"/>
      <c r="G25" s="348"/>
      <c r="H25" s="348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</row>
    <row r="26" spans="1:46" ht="17.399999999999999">
      <c r="A26" s="350">
        <v>24</v>
      </c>
      <c r="B26" s="348" t="s">
        <v>36</v>
      </c>
      <c r="C26" s="351">
        <v>127.62</v>
      </c>
      <c r="D26" s="352">
        <f>SUM('Club Kampioen'!C14)</f>
        <v>142.30000000000001</v>
      </c>
      <c r="E26" s="352">
        <f>SUM(D26-C26)</f>
        <v>14.680000000000007</v>
      </c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</row>
    <row r="27" spans="1:46" ht="17.399999999999999">
      <c r="A27" s="350">
        <v>25</v>
      </c>
      <c r="B27" s="348" t="s">
        <v>35</v>
      </c>
      <c r="C27" s="351">
        <v>103.83</v>
      </c>
      <c r="D27" s="352">
        <f>SUM('Club Kampioen'!F21)</f>
        <v>119.92</v>
      </c>
      <c r="E27" s="352">
        <f>SUM(D27-C27)</f>
        <v>16.090000000000003</v>
      </c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</row>
    <row r="28" spans="1:46" ht="17.399999999999999">
      <c r="A28" s="350">
        <v>26</v>
      </c>
      <c r="B28" s="348" t="s">
        <v>31</v>
      </c>
      <c r="C28" s="351">
        <v>106.32</v>
      </c>
      <c r="D28" s="352">
        <f>SUM('Club Kampioen'!C11)</f>
        <v>123.08235294117647</v>
      </c>
      <c r="E28" s="352">
        <f>SUM(D28-C28)</f>
        <v>16.762352941176474</v>
      </c>
      <c r="F28" s="348"/>
      <c r="G28" s="348"/>
      <c r="H28" s="348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</row>
    <row r="29" spans="1:46" ht="17.399999999999999">
      <c r="A29" s="350">
        <v>27</v>
      </c>
      <c r="B29" s="348" t="s">
        <v>3</v>
      </c>
      <c r="C29" s="351">
        <v>113.93</v>
      </c>
      <c r="D29" s="352">
        <f>SUM('Club Kampioen'!F16)</f>
        <v>131.72666666666666</v>
      </c>
      <c r="E29" s="352">
        <f>SUM(D29-C29)</f>
        <v>17.796666666666653</v>
      </c>
      <c r="F29" s="348"/>
      <c r="G29" s="348"/>
      <c r="H29" s="348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</row>
    <row r="30" spans="1:46" ht="17.399999999999999">
      <c r="A30" s="350">
        <v>28</v>
      </c>
      <c r="B30" s="348" t="s">
        <v>40</v>
      </c>
      <c r="C30" s="351">
        <v>96.07</v>
      </c>
      <c r="D30" s="352">
        <f>SUM('Club Kampioen'!F20)</f>
        <v>115.27692307692308</v>
      </c>
      <c r="E30" s="352">
        <f>SUM(D30-C30)</f>
        <v>19.20692307692309</v>
      </c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</row>
    <row r="31" spans="1:46" ht="17.399999999999999">
      <c r="A31" s="350">
        <v>29</v>
      </c>
      <c r="B31" s="348" t="s">
        <v>32</v>
      </c>
      <c r="C31" s="351">
        <v>104.79</v>
      </c>
      <c r="D31" s="352">
        <f>SUM('Club Kampioen'!C9)</f>
        <v>125</v>
      </c>
      <c r="E31" s="352">
        <f>SUM(D31-C31)</f>
        <v>20.209999999999994</v>
      </c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</row>
    <row r="32" spans="1:46" ht="17.399999999999999">
      <c r="A32" s="350">
        <v>30</v>
      </c>
      <c r="B32" s="348" t="s">
        <v>77</v>
      </c>
      <c r="C32" s="351">
        <v>95.46</v>
      </c>
      <c r="D32" s="352">
        <f>SUM('Club Kampioen'!F19)</f>
        <v>117.41176470588235</v>
      </c>
      <c r="E32" s="352">
        <f>SUM(D32-C32)</f>
        <v>21.951764705882354</v>
      </c>
      <c r="F32" s="348"/>
      <c r="G32" s="348"/>
      <c r="H32" s="348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348"/>
      <c r="AT32" s="348"/>
    </row>
    <row r="33" spans="1:46" ht="17.399999999999999">
      <c r="A33" s="350">
        <v>31</v>
      </c>
      <c r="B33" s="348" t="s">
        <v>63</v>
      </c>
      <c r="C33" s="351">
        <v>96.06</v>
      </c>
      <c r="D33" s="352">
        <f>SUM('Club Kampioen'!C13)</f>
        <v>119.26923076923077</v>
      </c>
      <c r="E33" s="352">
        <f>SUM(D33-C33)</f>
        <v>23.209230769230771</v>
      </c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</row>
    <row r="34" spans="1:46" ht="17.399999999999999">
      <c r="A34" s="350">
        <v>32</v>
      </c>
      <c r="B34" s="348" t="s">
        <v>78</v>
      </c>
      <c r="C34" s="351">
        <v>0</v>
      </c>
      <c r="D34" s="352">
        <f>SUM('Club Kampioen'!F17)</f>
        <v>129.38</v>
      </c>
      <c r="E34" s="352">
        <f>SUM(D34-C34)</f>
        <v>129.38</v>
      </c>
      <c r="F34" s="348" t="s">
        <v>89</v>
      </c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348"/>
      <c r="AT34" s="348"/>
    </row>
    <row r="35" spans="1:46" ht="17.399999999999999">
      <c r="A35" s="350">
        <v>33</v>
      </c>
      <c r="B35" s="348" t="s">
        <v>83</v>
      </c>
      <c r="C35" s="351">
        <v>0</v>
      </c>
      <c r="D35" s="352">
        <f>SUM('Club Kampioen'!F13)</f>
        <v>134.05333333333334</v>
      </c>
      <c r="E35" s="352">
        <f>SUM(D35-C35)</f>
        <v>134.05333333333334</v>
      </c>
      <c r="F35" s="348" t="s">
        <v>89</v>
      </c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48"/>
      <c r="AQ35" s="348"/>
      <c r="AR35" s="348"/>
      <c r="AS35" s="348"/>
      <c r="AT35" s="348"/>
    </row>
    <row r="36" spans="1:46" ht="17.399999999999999">
      <c r="A36" s="350">
        <v>34</v>
      </c>
      <c r="B36" s="348" t="s">
        <v>51</v>
      </c>
      <c r="C36" s="351">
        <v>0</v>
      </c>
      <c r="D36" s="352">
        <f>SUM('Club Kampioen'!F46)</f>
        <v>0</v>
      </c>
      <c r="E36" s="352">
        <f t="shared" ref="E36" si="0">SUM(D36-C36)</f>
        <v>0</v>
      </c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48"/>
      <c r="AJ36" s="348"/>
      <c r="AK36" s="348"/>
      <c r="AL36" s="348"/>
      <c r="AM36" s="348"/>
      <c r="AN36" s="348"/>
      <c r="AO36" s="348"/>
      <c r="AP36" s="348"/>
      <c r="AQ36" s="348"/>
      <c r="AR36" s="348"/>
      <c r="AS36" s="348"/>
      <c r="AT36" s="348"/>
    </row>
    <row r="37" spans="1:46" ht="17.399999999999999">
      <c r="A37" s="350"/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348"/>
      <c r="AT37" s="348"/>
    </row>
    <row r="38" spans="1:46" ht="17.399999999999999">
      <c r="B38" s="348"/>
      <c r="C38" s="348"/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348"/>
      <c r="AR38" s="348"/>
      <c r="AS38" s="348"/>
      <c r="AT38" s="348"/>
    </row>
    <row r="39" spans="1:46" ht="17.399999999999999"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</row>
    <row r="40" spans="1:46" ht="17.399999999999999">
      <c r="B40" s="348"/>
      <c r="C40" s="348"/>
      <c r="D40" s="348"/>
      <c r="E40" s="348"/>
      <c r="F40" s="348"/>
      <c r="G40" s="348"/>
      <c r="H40" s="348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348"/>
      <c r="AT40" s="348"/>
    </row>
    <row r="41" spans="1:46" ht="17.399999999999999"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348"/>
      <c r="AT41" s="348"/>
    </row>
    <row r="42" spans="1:46" ht="17.399999999999999"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  <c r="AR42" s="348"/>
      <c r="AS42" s="348"/>
      <c r="AT42" s="348"/>
    </row>
    <row r="43" spans="1:46" ht="17.399999999999999"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  <c r="AR43" s="348"/>
      <c r="AS43" s="348"/>
      <c r="AT43" s="348"/>
    </row>
    <row r="44" spans="1:46" ht="17.399999999999999"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  <c r="AR44" s="348"/>
      <c r="AS44" s="348"/>
      <c r="AT44" s="348"/>
    </row>
    <row r="45" spans="1:46" ht="17.399999999999999"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  <c r="AR45" s="348"/>
      <c r="AS45" s="348"/>
      <c r="AT45" s="348"/>
    </row>
    <row r="46" spans="1:46" ht="17.399999999999999"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  <c r="AR46" s="348"/>
      <c r="AS46" s="348"/>
      <c r="AT46" s="348"/>
    </row>
    <row r="47" spans="1:46" ht="17.399999999999999"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</row>
    <row r="48" spans="1:46" ht="17.399999999999999"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48"/>
      <c r="AM48" s="348"/>
      <c r="AN48" s="348"/>
      <c r="AO48" s="348"/>
      <c r="AP48" s="348"/>
      <c r="AQ48" s="348"/>
      <c r="AR48" s="348"/>
      <c r="AS48" s="348"/>
      <c r="AT48" s="348"/>
    </row>
    <row r="49" spans="2:46" ht="17.399999999999999"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</row>
    <row r="50" spans="2:46" ht="17.399999999999999"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  <c r="AL50" s="348"/>
      <c r="AM50" s="348"/>
      <c r="AN50" s="348"/>
      <c r="AO50" s="348"/>
      <c r="AP50" s="348"/>
      <c r="AQ50" s="348"/>
      <c r="AR50" s="348"/>
      <c r="AS50" s="348"/>
      <c r="AT50" s="348"/>
    </row>
    <row r="51" spans="2:46" ht="17.399999999999999"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  <c r="AL51" s="348"/>
      <c r="AM51" s="348"/>
      <c r="AN51" s="348"/>
      <c r="AO51" s="348"/>
      <c r="AP51" s="348"/>
      <c r="AQ51" s="348"/>
      <c r="AR51" s="348"/>
      <c r="AS51" s="348"/>
      <c r="AT51" s="348"/>
    </row>
    <row r="52" spans="2:46" ht="17.399999999999999"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  <c r="AL52" s="348"/>
      <c r="AM52" s="348"/>
      <c r="AN52" s="348"/>
      <c r="AO52" s="348"/>
      <c r="AP52" s="348"/>
      <c r="AQ52" s="348"/>
      <c r="AR52" s="348"/>
      <c r="AS52" s="348"/>
      <c r="AT52" s="348"/>
    </row>
    <row r="53" spans="2:46" ht="17.399999999999999"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  <c r="R53" s="348"/>
      <c r="S53" s="348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48"/>
      <c r="AS53" s="348"/>
      <c r="AT53" s="348"/>
    </row>
    <row r="54" spans="2:46" ht="17.399999999999999"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48"/>
      <c r="AQ54" s="348"/>
      <c r="AR54" s="348"/>
      <c r="AS54" s="348"/>
      <c r="AT54" s="348"/>
    </row>
    <row r="55" spans="2:46" ht="17.399999999999999"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  <c r="AL55" s="348"/>
      <c r="AM55" s="348"/>
      <c r="AN55" s="348"/>
      <c r="AO55" s="348"/>
      <c r="AP55" s="348"/>
      <c r="AQ55" s="348"/>
      <c r="AR55" s="348"/>
      <c r="AS55" s="348"/>
      <c r="AT55" s="348"/>
    </row>
    <row r="56" spans="2:46" ht="17.399999999999999"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48"/>
      <c r="AQ56" s="348"/>
      <c r="AR56" s="348"/>
      <c r="AS56" s="348"/>
      <c r="AT56" s="348"/>
    </row>
    <row r="57" spans="2:46" ht="17.399999999999999"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48"/>
      <c r="AQ57" s="348"/>
      <c r="AR57" s="348"/>
      <c r="AS57" s="348"/>
      <c r="AT57" s="348"/>
    </row>
    <row r="58" spans="2:46" ht="17.399999999999999"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  <c r="AL58" s="348"/>
      <c r="AM58" s="348"/>
      <c r="AN58" s="348"/>
      <c r="AO58" s="348"/>
      <c r="AP58" s="348"/>
      <c r="AQ58" s="348"/>
      <c r="AR58" s="348"/>
      <c r="AS58" s="348"/>
      <c r="AT58" s="348"/>
    </row>
    <row r="59" spans="2:46" ht="17.399999999999999"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48"/>
      <c r="AQ59" s="348"/>
      <c r="AR59" s="348"/>
      <c r="AS59" s="348"/>
      <c r="AT59" s="348"/>
    </row>
    <row r="60" spans="2:46" ht="17.399999999999999"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48"/>
      <c r="AQ60" s="348"/>
      <c r="AR60" s="348"/>
      <c r="AS60" s="348"/>
      <c r="AT60" s="348"/>
    </row>
    <row r="61" spans="2:46" ht="17.399999999999999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48"/>
      <c r="AQ61" s="348"/>
      <c r="AR61" s="348"/>
      <c r="AS61" s="348"/>
      <c r="AT61" s="348"/>
    </row>
    <row r="62" spans="2:46" ht="17.399999999999999"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48"/>
      <c r="AQ62" s="348"/>
      <c r="AR62" s="348"/>
      <c r="AS62" s="348"/>
      <c r="AT62" s="348"/>
    </row>
    <row r="63" spans="2:46" ht="17.399999999999999"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</row>
    <row r="64" spans="2:46" ht="17.399999999999999"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  <c r="AL64" s="348"/>
      <c r="AM64" s="348"/>
      <c r="AN64" s="348"/>
      <c r="AO64" s="348"/>
      <c r="AP64" s="348"/>
      <c r="AQ64" s="348"/>
      <c r="AR64" s="348"/>
      <c r="AS64" s="348"/>
      <c r="AT64" s="348"/>
    </row>
    <row r="65" spans="2:46" ht="17.399999999999999"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48"/>
      <c r="AS65" s="348"/>
      <c r="AT65" s="348"/>
    </row>
    <row r="66" spans="2:46" ht="17.399999999999999"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  <c r="AO66" s="348"/>
      <c r="AP66" s="348"/>
      <c r="AQ66" s="348"/>
      <c r="AR66" s="348"/>
      <c r="AS66" s="348"/>
      <c r="AT66" s="348"/>
    </row>
    <row r="67" spans="2:46" ht="17.399999999999999"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48"/>
      <c r="AS67" s="348"/>
      <c r="AT67" s="348"/>
    </row>
    <row r="68" spans="2:46" ht="17.399999999999999"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  <c r="AN68" s="348"/>
      <c r="AO68" s="348"/>
      <c r="AP68" s="348"/>
      <c r="AQ68" s="348"/>
      <c r="AR68" s="348"/>
      <c r="AS68" s="348"/>
      <c r="AT68" s="348"/>
    </row>
    <row r="69" spans="2:46" ht="17.399999999999999"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  <c r="AN69" s="348"/>
      <c r="AO69" s="348"/>
      <c r="AP69" s="348"/>
      <c r="AQ69" s="348"/>
      <c r="AR69" s="348"/>
      <c r="AS69" s="348"/>
      <c r="AT69" s="348"/>
    </row>
    <row r="70" spans="2:46" ht="17.399999999999999"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  <c r="AN70" s="348"/>
      <c r="AO70" s="348"/>
      <c r="AP70" s="348"/>
      <c r="AQ70" s="348"/>
      <c r="AR70" s="348"/>
      <c r="AS70" s="348"/>
      <c r="AT70" s="348"/>
    </row>
    <row r="71" spans="2:46" ht="17.399999999999999"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  <c r="AN71" s="348"/>
      <c r="AO71" s="348"/>
      <c r="AP71" s="348"/>
      <c r="AQ71" s="348"/>
      <c r="AR71" s="348"/>
      <c r="AS71" s="348"/>
      <c r="AT71" s="348"/>
    </row>
    <row r="72" spans="2:46" ht="17.399999999999999"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  <c r="AN72" s="348"/>
      <c r="AO72" s="348"/>
      <c r="AP72" s="348"/>
      <c r="AQ72" s="348"/>
      <c r="AR72" s="348"/>
      <c r="AS72" s="348"/>
      <c r="AT72" s="348"/>
    </row>
    <row r="73" spans="2:46" ht="17.399999999999999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48"/>
      <c r="AS73" s="348"/>
      <c r="AT73" s="348"/>
    </row>
    <row r="74" spans="2:46" ht="17.399999999999999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48"/>
      <c r="AS74" s="348"/>
      <c r="AT74" s="348"/>
    </row>
    <row r="75" spans="2:46" ht="17.399999999999999"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48"/>
      <c r="AS75" s="348"/>
      <c r="AT75" s="348"/>
    </row>
    <row r="76" spans="2:46" ht="17.399999999999999"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  <c r="O76" s="348"/>
      <c r="P76" s="348"/>
      <c r="Q76" s="348"/>
      <c r="R76" s="348"/>
      <c r="S76" s="34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48"/>
      <c r="AS76" s="348"/>
      <c r="AT76" s="348"/>
    </row>
    <row r="77" spans="2:46" ht="17.399999999999999">
      <c r="B77" s="348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  <c r="O77" s="348"/>
      <c r="P77" s="348"/>
      <c r="Q77" s="348"/>
      <c r="R77" s="348"/>
      <c r="S77" s="348"/>
      <c r="T77" s="348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  <c r="AN77" s="348"/>
      <c r="AO77" s="348"/>
      <c r="AP77" s="348"/>
      <c r="AQ77" s="348"/>
      <c r="AR77" s="348"/>
      <c r="AS77" s="348"/>
      <c r="AT77" s="348"/>
    </row>
    <row r="78" spans="2:46" ht="17.399999999999999"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  <c r="AO78" s="348"/>
      <c r="AP78" s="348"/>
      <c r="AQ78" s="348"/>
      <c r="AR78" s="348"/>
      <c r="AS78" s="348"/>
      <c r="AT78" s="348"/>
    </row>
    <row r="79" spans="2:46" ht="17.399999999999999">
      <c r="B79" s="348"/>
      <c r="C79" s="348"/>
      <c r="D79" s="348"/>
      <c r="E79" s="348"/>
      <c r="F79" s="348"/>
      <c r="G79" s="348"/>
      <c r="H79" s="348"/>
      <c r="I79" s="348"/>
      <c r="J79" s="348"/>
      <c r="K79" s="348"/>
      <c r="L79" s="348"/>
      <c r="M79" s="348"/>
      <c r="N79" s="348"/>
      <c r="O79" s="348"/>
      <c r="P79" s="348"/>
      <c r="Q79" s="348"/>
      <c r="R79" s="348"/>
      <c r="S79" s="348"/>
      <c r="T79" s="348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  <c r="AN79" s="348"/>
      <c r="AO79" s="348"/>
      <c r="AP79" s="348"/>
      <c r="AQ79" s="348"/>
      <c r="AR79" s="348"/>
      <c r="AS79" s="348"/>
      <c r="AT79" s="348"/>
    </row>
    <row r="80" spans="2:46" ht="17.399999999999999"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348"/>
      <c r="P80" s="348"/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  <c r="AN80" s="348"/>
      <c r="AO80" s="348"/>
      <c r="AP80" s="348"/>
      <c r="AQ80" s="348"/>
      <c r="AR80" s="348"/>
      <c r="AS80" s="348"/>
      <c r="AT80" s="348"/>
    </row>
    <row r="81" spans="2:46" ht="17.399999999999999">
      <c r="B81" s="348"/>
      <c r="C81" s="348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  <c r="O81" s="348"/>
      <c r="P81" s="348"/>
      <c r="Q81" s="348"/>
      <c r="R81" s="348"/>
      <c r="S81" s="348"/>
      <c r="T81" s="348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  <c r="AN81" s="348"/>
      <c r="AO81" s="348"/>
      <c r="AP81" s="348"/>
      <c r="AQ81" s="348"/>
      <c r="AR81" s="348"/>
      <c r="AS81" s="348"/>
      <c r="AT81" s="348"/>
    </row>
    <row r="82" spans="2:46" ht="17.399999999999999"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  <c r="O82" s="348"/>
      <c r="P82" s="348"/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  <c r="AN82" s="348"/>
      <c r="AO82" s="348"/>
      <c r="AP82" s="348"/>
      <c r="AQ82" s="348"/>
      <c r="AR82" s="348"/>
      <c r="AS82" s="348"/>
      <c r="AT82" s="348"/>
    </row>
    <row r="83" spans="2:46" ht="17.399999999999999">
      <c r="B83" s="348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</row>
    <row r="84" spans="2:46" ht="17.399999999999999"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  <c r="O84" s="348"/>
      <c r="P84" s="348"/>
      <c r="Q84" s="348"/>
      <c r="R84" s="348"/>
      <c r="S84" s="348"/>
      <c r="T84" s="348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  <c r="AN84" s="348"/>
      <c r="AO84" s="348"/>
      <c r="AP84" s="348"/>
      <c r="AQ84" s="348"/>
      <c r="AR84" s="348"/>
      <c r="AS84" s="348"/>
      <c r="AT84" s="348"/>
    </row>
    <row r="85" spans="2:46" ht="17.399999999999999">
      <c r="B85" s="348"/>
      <c r="C85" s="348"/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  <c r="O85" s="348"/>
      <c r="P85" s="348"/>
      <c r="Q85" s="348"/>
      <c r="R85" s="348"/>
      <c r="S85" s="348"/>
      <c r="T85" s="348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  <c r="AN85" s="348"/>
      <c r="AO85" s="348"/>
      <c r="AP85" s="348"/>
      <c r="AQ85" s="348"/>
      <c r="AR85" s="348"/>
      <c r="AS85" s="348"/>
      <c r="AT85" s="348"/>
    </row>
    <row r="86" spans="2:46" ht="17.399999999999999">
      <c r="B86" s="348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348"/>
      <c r="P86" s="348"/>
      <c r="Q86" s="348"/>
      <c r="R86" s="348"/>
      <c r="S86" s="348"/>
      <c r="T86" s="348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  <c r="AN86" s="348"/>
      <c r="AO86" s="348"/>
      <c r="AP86" s="348"/>
      <c r="AQ86" s="348"/>
      <c r="AR86" s="348"/>
      <c r="AS86" s="348"/>
      <c r="AT86" s="348"/>
    </row>
    <row r="87" spans="2:46" ht="17.399999999999999"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  <c r="O87" s="348"/>
      <c r="P87" s="348"/>
      <c r="Q87" s="348"/>
      <c r="R87" s="348"/>
      <c r="S87" s="348"/>
      <c r="T87" s="348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  <c r="AN87" s="348"/>
      <c r="AO87" s="348"/>
      <c r="AP87" s="348"/>
      <c r="AQ87" s="348"/>
      <c r="AR87" s="348"/>
      <c r="AS87" s="348"/>
      <c r="AT87" s="348"/>
    </row>
    <row r="88" spans="2:46" ht="17.399999999999999"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  <c r="O88" s="348"/>
      <c r="P88" s="348"/>
      <c r="Q88" s="348"/>
      <c r="R88" s="348"/>
      <c r="S88" s="348"/>
      <c r="T88" s="348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  <c r="AN88" s="348"/>
      <c r="AO88" s="348"/>
      <c r="AP88" s="348"/>
      <c r="AQ88" s="348"/>
      <c r="AR88" s="348"/>
      <c r="AS88" s="348"/>
      <c r="AT88" s="348"/>
    </row>
    <row r="89" spans="2:46" ht="17.399999999999999">
      <c r="B89" s="348"/>
      <c r="C89" s="348"/>
      <c r="D89" s="348"/>
      <c r="E89" s="348"/>
      <c r="F89" s="348"/>
      <c r="G89" s="348"/>
      <c r="H89" s="348"/>
      <c r="I89" s="348"/>
      <c r="J89" s="348"/>
      <c r="K89" s="348"/>
      <c r="L89" s="348"/>
      <c r="M89" s="348"/>
      <c r="N89" s="348"/>
      <c r="O89" s="348"/>
      <c r="P89" s="348"/>
      <c r="Q89" s="348"/>
      <c r="R89" s="348"/>
      <c r="S89" s="34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  <c r="AN89" s="348"/>
      <c r="AO89" s="348"/>
      <c r="AP89" s="348"/>
      <c r="AQ89" s="348"/>
      <c r="AR89" s="348"/>
      <c r="AS89" s="348"/>
      <c r="AT89" s="348"/>
    </row>
    <row r="90" spans="2:46" ht="17.399999999999999"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  <c r="AO90" s="348"/>
      <c r="AP90" s="348"/>
      <c r="AQ90" s="348"/>
      <c r="AR90" s="348"/>
      <c r="AS90" s="348"/>
      <c r="AT90" s="348"/>
    </row>
    <row r="91" spans="2:46" ht="17.399999999999999">
      <c r="B91" s="348"/>
      <c r="C91" s="348"/>
      <c r="D91" s="348"/>
      <c r="E91" s="348"/>
      <c r="F91" s="348"/>
      <c r="G91" s="348"/>
      <c r="H91" s="348"/>
      <c r="I91" s="348"/>
      <c r="J91" s="348"/>
      <c r="K91" s="348"/>
      <c r="L91" s="348"/>
      <c r="M91" s="348"/>
      <c r="N91" s="348"/>
      <c r="O91" s="348"/>
      <c r="P91" s="348"/>
      <c r="Q91" s="348"/>
      <c r="R91" s="348"/>
      <c r="S91" s="34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  <c r="AN91" s="348"/>
      <c r="AO91" s="348"/>
      <c r="AP91" s="348"/>
      <c r="AQ91" s="348"/>
      <c r="AR91" s="348"/>
      <c r="AS91" s="348"/>
      <c r="AT91" s="348"/>
    </row>
    <row r="92" spans="2:46" ht="17.399999999999999">
      <c r="B92" s="348"/>
      <c r="C92" s="348"/>
      <c r="D92" s="348"/>
      <c r="E92" s="348"/>
      <c r="F92" s="348"/>
      <c r="G92" s="348"/>
      <c r="H92" s="348"/>
      <c r="I92" s="348"/>
      <c r="J92" s="348"/>
      <c r="K92" s="348"/>
      <c r="L92" s="348"/>
      <c r="M92" s="348"/>
      <c r="N92" s="348"/>
      <c r="O92" s="348"/>
      <c r="P92" s="348"/>
      <c r="Q92" s="348"/>
      <c r="R92" s="348"/>
      <c r="S92" s="34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  <c r="AN92" s="348"/>
      <c r="AO92" s="348"/>
      <c r="AP92" s="348"/>
      <c r="AQ92" s="348"/>
      <c r="AR92" s="348"/>
      <c r="AS92" s="348"/>
      <c r="AT92" s="348"/>
    </row>
    <row r="93" spans="2:46" ht="17.399999999999999">
      <c r="B93" s="348"/>
      <c r="C93" s="348"/>
      <c r="D93" s="348"/>
      <c r="E93" s="348"/>
      <c r="F93" s="348"/>
      <c r="G93" s="348"/>
      <c r="H93" s="348"/>
      <c r="I93" s="348"/>
      <c r="J93" s="348"/>
      <c r="K93" s="348"/>
      <c r="L93" s="348"/>
      <c r="M93" s="348"/>
      <c r="N93" s="348"/>
      <c r="O93" s="348"/>
      <c r="P93" s="348"/>
      <c r="Q93" s="348"/>
      <c r="R93" s="348"/>
      <c r="S93" s="348"/>
      <c r="T93" s="348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  <c r="AN93" s="348"/>
      <c r="AO93" s="348"/>
      <c r="AP93" s="348"/>
      <c r="AQ93" s="348"/>
      <c r="AR93" s="348"/>
      <c r="AS93" s="348"/>
      <c r="AT93" s="348"/>
    </row>
    <row r="94" spans="2:46" ht="17.399999999999999">
      <c r="B94" s="348"/>
      <c r="C94" s="348"/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  <c r="AN94" s="348"/>
      <c r="AO94" s="348"/>
      <c r="AP94" s="348"/>
      <c r="AQ94" s="348"/>
      <c r="AR94" s="348"/>
      <c r="AS94" s="348"/>
      <c r="AT94" s="348"/>
    </row>
    <row r="95" spans="2:46" ht="17.399999999999999">
      <c r="B95" s="348"/>
      <c r="C95" s="348"/>
      <c r="D95" s="348"/>
      <c r="E95" s="348"/>
      <c r="F95" s="348"/>
      <c r="G95" s="348"/>
      <c r="H95" s="348"/>
      <c r="I95" s="348"/>
      <c r="J95" s="348"/>
      <c r="K95" s="348"/>
      <c r="L95" s="348"/>
      <c r="M95" s="348"/>
      <c r="N95" s="348"/>
      <c r="O95" s="348"/>
      <c r="P95" s="348"/>
      <c r="Q95" s="348"/>
      <c r="R95" s="348"/>
      <c r="S95" s="34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  <c r="AN95" s="348"/>
      <c r="AO95" s="348"/>
      <c r="AP95" s="348"/>
      <c r="AQ95" s="348"/>
      <c r="AR95" s="348"/>
      <c r="AS95" s="348"/>
      <c r="AT95" s="348"/>
    </row>
    <row r="96" spans="2:46" ht="17.399999999999999">
      <c r="B96" s="348"/>
      <c r="C96" s="348"/>
      <c r="D96" s="348"/>
      <c r="E96" s="348"/>
      <c r="F96" s="348"/>
      <c r="G96" s="348"/>
      <c r="H96" s="348"/>
      <c r="I96" s="348"/>
      <c r="J96" s="348"/>
      <c r="K96" s="348"/>
      <c r="L96" s="348"/>
      <c r="M96" s="348"/>
      <c r="N96" s="348"/>
      <c r="O96" s="348"/>
      <c r="P96" s="348"/>
      <c r="Q96" s="348"/>
      <c r="R96" s="348"/>
      <c r="S96" s="34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  <c r="AN96" s="348"/>
      <c r="AO96" s="348"/>
      <c r="AP96" s="348"/>
      <c r="AQ96" s="348"/>
      <c r="AR96" s="348"/>
      <c r="AS96" s="348"/>
      <c r="AT96" s="348"/>
    </row>
    <row r="97" spans="2:46" ht="17.399999999999999">
      <c r="B97" s="348"/>
      <c r="C97" s="348"/>
      <c r="D97" s="348"/>
      <c r="E97" s="348"/>
      <c r="F97" s="348"/>
      <c r="G97" s="348"/>
      <c r="H97" s="348"/>
      <c r="I97" s="348"/>
      <c r="J97" s="348"/>
      <c r="K97" s="348"/>
      <c r="L97" s="348"/>
      <c r="M97" s="348"/>
      <c r="N97" s="348"/>
      <c r="O97" s="348"/>
      <c r="P97" s="348"/>
      <c r="Q97" s="348"/>
      <c r="R97" s="348"/>
      <c r="S97" s="34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  <c r="AN97" s="348"/>
      <c r="AO97" s="348"/>
      <c r="AP97" s="348"/>
      <c r="AQ97" s="348"/>
      <c r="AR97" s="348"/>
      <c r="AS97" s="348"/>
      <c r="AT97" s="348"/>
    </row>
    <row r="98" spans="2:46" ht="17.399999999999999">
      <c r="B98" s="348"/>
      <c r="C98" s="348"/>
      <c r="D98" s="348"/>
      <c r="E98" s="348"/>
      <c r="F98" s="348"/>
      <c r="G98" s="348"/>
      <c r="H98" s="348"/>
      <c r="I98" s="348"/>
      <c r="J98" s="348"/>
      <c r="K98" s="348"/>
      <c r="L98" s="348"/>
      <c r="M98" s="348"/>
      <c r="N98" s="348"/>
      <c r="O98" s="348"/>
      <c r="P98" s="348"/>
      <c r="Q98" s="348"/>
      <c r="R98" s="348"/>
      <c r="S98" s="34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  <c r="AN98" s="348"/>
      <c r="AO98" s="348"/>
      <c r="AP98" s="348"/>
      <c r="AQ98" s="348"/>
      <c r="AR98" s="348"/>
      <c r="AS98" s="348"/>
      <c r="AT98" s="348"/>
    </row>
    <row r="99" spans="2:46" ht="17.399999999999999">
      <c r="B99" s="348"/>
      <c r="C99" s="348"/>
      <c r="D99" s="348"/>
      <c r="E99" s="348"/>
      <c r="F99" s="348"/>
      <c r="G99" s="348"/>
      <c r="H99" s="348"/>
      <c r="I99" s="348"/>
      <c r="J99" s="348"/>
      <c r="K99" s="348"/>
      <c r="L99" s="348"/>
      <c r="M99" s="348"/>
      <c r="N99" s="348"/>
      <c r="O99" s="348"/>
      <c r="P99" s="348"/>
      <c r="Q99" s="348"/>
      <c r="R99" s="348"/>
      <c r="S99" s="348"/>
      <c r="T99" s="348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  <c r="AN99" s="348"/>
      <c r="AO99" s="348"/>
      <c r="AP99" s="348"/>
      <c r="AQ99" s="348"/>
      <c r="AR99" s="348"/>
      <c r="AS99" s="348"/>
      <c r="AT99" s="348"/>
    </row>
    <row r="100" spans="2:46" ht="17.399999999999999">
      <c r="B100" s="348"/>
      <c r="C100" s="348"/>
      <c r="D100" s="348"/>
      <c r="E100" s="348"/>
      <c r="F100" s="348"/>
      <c r="G100" s="348"/>
      <c r="H100" s="348"/>
      <c r="I100" s="348"/>
      <c r="J100" s="348"/>
      <c r="K100" s="348"/>
      <c r="L100" s="348"/>
      <c r="M100" s="348"/>
      <c r="N100" s="348"/>
      <c r="O100" s="348"/>
      <c r="P100" s="348"/>
      <c r="Q100" s="348"/>
      <c r="R100" s="348"/>
      <c r="S100" s="34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  <c r="AN100" s="348"/>
      <c r="AO100" s="348"/>
      <c r="AP100" s="348"/>
      <c r="AQ100" s="348"/>
      <c r="AR100" s="348"/>
      <c r="AS100" s="348"/>
      <c r="AT100" s="348"/>
    </row>
    <row r="101" spans="2:46" ht="17.399999999999999">
      <c r="B101" s="348"/>
      <c r="C101" s="348"/>
      <c r="D101" s="348"/>
      <c r="E101" s="348"/>
      <c r="F101" s="348"/>
      <c r="G101" s="348"/>
      <c r="H101" s="348"/>
      <c r="I101" s="348"/>
      <c r="J101" s="348"/>
      <c r="K101" s="348"/>
      <c r="L101" s="348"/>
      <c r="M101" s="348"/>
      <c r="N101" s="348"/>
      <c r="O101" s="348"/>
      <c r="P101" s="348"/>
      <c r="Q101" s="348"/>
      <c r="R101" s="348"/>
      <c r="S101" s="348"/>
      <c r="T101" s="348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48"/>
      <c r="AS101" s="348"/>
      <c r="AT101" s="348"/>
    </row>
    <row r="102" spans="2:46" ht="17.399999999999999"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</row>
    <row r="103" spans="2:46" ht="17.399999999999999">
      <c r="B103" s="348"/>
      <c r="C103" s="348"/>
      <c r="D103" s="348"/>
      <c r="E103" s="348"/>
      <c r="F103" s="348"/>
      <c r="G103" s="348"/>
      <c r="H103" s="348"/>
      <c r="I103" s="348"/>
      <c r="J103" s="348"/>
      <c r="K103" s="348"/>
      <c r="L103" s="348"/>
      <c r="M103" s="348"/>
      <c r="N103" s="348"/>
      <c r="O103" s="348"/>
      <c r="P103" s="348"/>
      <c r="Q103" s="348"/>
      <c r="R103" s="348"/>
      <c r="S103" s="34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  <c r="AN103" s="348"/>
      <c r="AO103" s="348"/>
      <c r="AP103" s="348"/>
      <c r="AQ103" s="348"/>
      <c r="AR103" s="348"/>
      <c r="AS103" s="348"/>
      <c r="AT103" s="348"/>
    </row>
    <row r="104" spans="2:46" ht="17.399999999999999">
      <c r="B104" s="348"/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  <c r="AN104" s="348"/>
      <c r="AO104" s="348"/>
      <c r="AP104" s="348"/>
      <c r="AQ104" s="348"/>
      <c r="AR104" s="348"/>
      <c r="AS104" s="348"/>
      <c r="AT104" s="348"/>
    </row>
    <row r="105" spans="2:46" ht="17.399999999999999"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348"/>
      <c r="P105" s="348"/>
      <c r="Q105" s="348"/>
      <c r="R105" s="348"/>
      <c r="S105" s="348"/>
      <c r="T105" s="348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  <c r="AN105" s="348"/>
      <c r="AO105" s="348"/>
      <c r="AP105" s="348"/>
      <c r="AQ105" s="348"/>
      <c r="AR105" s="348"/>
      <c r="AS105" s="348"/>
      <c r="AT105" s="348"/>
    </row>
    <row r="106" spans="2:46" ht="17.399999999999999"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  <c r="N106" s="348"/>
      <c r="O106" s="348"/>
      <c r="P106" s="348"/>
      <c r="Q106" s="348"/>
      <c r="R106" s="348"/>
      <c r="S106" s="348"/>
      <c r="T106" s="348"/>
      <c r="U106" s="348"/>
      <c r="V106" s="348"/>
      <c r="W106" s="348"/>
      <c r="X106" s="348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  <c r="AL106" s="348"/>
      <c r="AM106" s="348"/>
      <c r="AN106" s="348"/>
      <c r="AO106" s="348"/>
      <c r="AP106" s="348"/>
      <c r="AQ106" s="348"/>
      <c r="AR106" s="348"/>
      <c r="AS106" s="348"/>
      <c r="AT106" s="348"/>
    </row>
    <row r="107" spans="2:46" ht="17.399999999999999">
      <c r="B107" s="348"/>
      <c r="C107" s="348"/>
      <c r="D107" s="348"/>
      <c r="E107" s="348"/>
      <c r="F107" s="348"/>
      <c r="G107" s="348"/>
      <c r="H107" s="348"/>
      <c r="I107" s="348"/>
      <c r="J107" s="348"/>
      <c r="K107" s="348"/>
      <c r="L107" s="348"/>
      <c r="M107" s="348"/>
      <c r="N107" s="348"/>
      <c r="O107" s="348"/>
      <c r="P107" s="348"/>
      <c r="Q107" s="348"/>
      <c r="R107" s="348"/>
      <c r="S107" s="34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  <c r="AL107" s="348"/>
      <c r="AM107" s="348"/>
      <c r="AN107" s="348"/>
      <c r="AO107" s="348"/>
      <c r="AP107" s="348"/>
      <c r="AQ107" s="348"/>
      <c r="AR107" s="348"/>
      <c r="AS107" s="348"/>
      <c r="AT107" s="348"/>
    </row>
    <row r="108" spans="2:46" ht="17.399999999999999">
      <c r="B108" s="348"/>
      <c r="C108" s="348"/>
      <c r="D108" s="348"/>
      <c r="E108" s="348"/>
      <c r="F108" s="348"/>
      <c r="G108" s="348"/>
      <c r="H108" s="348"/>
      <c r="I108" s="348"/>
      <c r="J108" s="348"/>
      <c r="K108" s="348"/>
      <c r="L108" s="348"/>
      <c r="M108" s="348"/>
      <c r="N108" s="348"/>
      <c r="O108" s="348"/>
      <c r="P108" s="348"/>
      <c r="Q108" s="348"/>
      <c r="R108" s="348"/>
      <c r="S108" s="34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  <c r="AL108" s="348"/>
      <c r="AM108" s="348"/>
      <c r="AN108" s="348"/>
      <c r="AO108" s="348"/>
      <c r="AP108" s="348"/>
      <c r="AQ108" s="348"/>
      <c r="AR108" s="348"/>
      <c r="AS108" s="348"/>
      <c r="AT108" s="348"/>
    </row>
    <row r="109" spans="2:46" ht="17.399999999999999">
      <c r="B109" s="348"/>
      <c r="C109" s="348"/>
      <c r="D109" s="348"/>
      <c r="E109" s="348"/>
      <c r="F109" s="348"/>
      <c r="G109" s="348"/>
      <c r="H109" s="348"/>
      <c r="I109" s="348"/>
      <c r="J109" s="348"/>
      <c r="K109" s="348"/>
      <c r="L109" s="348"/>
      <c r="M109" s="348"/>
      <c r="N109" s="348"/>
      <c r="O109" s="348"/>
      <c r="P109" s="348"/>
      <c r="Q109" s="348"/>
      <c r="R109" s="348"/>
      <c r="S109" s="34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48"/>
      <c r="AS109" s="348"/>
      <c r="AT109" s="348"/>
    </row>
    <row r="110" spans="2:46" ht="17.399999999999999">
      <c r="B110" s="348"/>
      <c r="C110" s="348"/>
      <c r="D110" s="348"/>
      <c r="E110" s="348"/>
      <c r="F110" s="348"/>
      <c r="G110" s="348"/>
      <c r="H110" s="348"/>
      <c r="I110" s="348"/>
      <c r="J110" s="348"/>
      <c r="K110" s="348"/>
      <c r="L110" s="348"/>
      <c r="M110" s="348"/>
      <c r="N110" s="348"/>
      <c r="O110" s="348"/>
      <c r="P110" s="348"/>
      <c r="Q110" s="348"/>
      <c r="R110" s="348"/>
      <c r="S110" s="348"/>
      <c r="T110" s="348"/>
      <c r="U110" s="348"/>
      <c r="V110" s="348"/>
      <c r="W110" s="348"/>
      <c r="X110" s="348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  <c r="AL110" s="348"/>
      <c r="AM110" s="348"/>
      <c r="AN110" s="348"/>
      <c r="AO110" s="348"/>
      <c r="AP110" s="348"/>
      <c r="AQ110" s="348"/>
      <c r="AR110" s="348"/>
      <c r="AS110" s="348"/>
      <c r="AT110" s="348"/>
    </row>
    <row r="111" spans="2:46" ht="17.399999999999999">
      <c r="B111" s="348"/>
      <c r="C111" s="348"/>
      <c r="D111" s="348"/>
      <c r="E111" s="348"/>
      <c r="F111" s="348"/>
      <c r="G111" s="348"/>
      <c r="H111" s="348"/>
      <c r="I111" s="348"/>
      <c r="J111" s="348"/>
      <c r="K111" s="348"/>
      <c r="L111" s="348"/>
      <c r="M111" s="348"/>
      <c r="N111" s="348"/>
      <c r="O111" s="348"/>
      <c r="P111" s="348"/>
      <c r="Q111" s="348"/>
      <c r="R111" s="348"/>
      <c r="S111" s="34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  <c r="AL111" s="348"/>
      <c r="AM111" s="348"/>
      <c r="AN111" s="348"/>
      <c r="AO111" s="348"/>
      <c r="AP111" s="348"/>
      <c r="AQ111" s="348"/>
      <c r="AR111" s="348"/>
      <c r="AS111" s="348"/>
      <c r="AT111" s="348"/>
    </row>
    <row r="112" spans="2:46" ht="17.399999999999999">
      <c r="B112" s="348"/>
      <c r="C112" s="348"/>
      <c r="D112" s="348"/>
      <c r="E112" s="348"/>
      <c r="F112" s="348"/>
      <c r="G112" s="348"/>
      <c r="H112" s="348"/>
      <c r="I112" s="348"/>
      <c r="J112" s="348"/>
      <c r="K112" s="348"/>
      <c r="L112" s="348"/>
      <c r="M112" s="348"/>
      <c r="N112" s="348"/>
      <c r="O112" s="348"/>
      <c r="P112" s="348"/>
      <c r="Q112" s="348"/>
      <c r="R112" s="348"/>
      <c r="S112" s="348"/>
      <c r="T112" s="348"/>
      <c r="U112" s="348"/>
      <c r="V112" s="348"/>
      <c r="W112" s="348"/>
      <c r="X112" s="348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  <c r="AL112" s="348"/>
      <c r="AM112" s="348"/>
      <c r="AN112" s="348"/>
      <c r="AO112" s="348"/>
      <c r="AP112" s="348"/>
      <c r="AQ112" s="348"/>
      <c r="AR112" s="348"/>
      <c r="AS112" s="348"/>
      <c r="AT112" s="348"/>
    </row>
    <row r="113" spans="2:46" ht="17.399999999999999">
      <c r="B113" s="348"/>
      <c r="C113" s="348"/>
      <c r="D113" s="348"/>
      <c r="E113" s="348"/>
      <c r="F113" s="348"/>
      <c r="G113" s="348"/>
      <c r="H113" s="348"/>
      <c r="I113" s="348"/>
      <c r="J113" s="348"/>
      <c r="K113" s="348"/>
      <c r="L113" s="348"/>
      <c r="M113" s="348"/>
      <c r="N113" s="348"/>
      <c r="O113" s="348"/>
      <c r="P113" s="348"/>
      <c r="Q113" s="348"/>
      <c r="R113" s="348"/>
      <c r="S113" s="348"/>
      <c r="T113" s="348"/>
      <c r="U113" s="348"/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  <c r="AL113" s="348"/>
      <c r="AM113" s="348"/>
      <c r="AN113" s="348"/>
      <c r="AO113" s="348"/>
      <c r="AP113" s="348"/>
      <c r="AQ113" s="348"/>
      <c r="AR113" s="348"/>
      <c r="AS113" s="348"/>
      <c r="AT113" s="348"/>
    </row>
    <row r="114" spans="2:46" ht="17.399999999999999">
      <c r="B114" s="348"/>
      <c r="C114" s="348"/>
      <c r="D114" s="348"/>
      <c r="E114" s="348"/>
      <c r="F114" s="348"/>
      <c r="G114" s="348"/>
      <c r="H114" s="348"/>
      <c r="I114" s="348"/>
      <c r="J114" s="348"/>
      <c r="K114" s="348"/>
      <c r="L114" s="348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348"/>
      <c r="AQ114" s="348"/>
      <c r="AR114" s="348"/>
      <c r="AS114" s="348"/>
      <c r="AT114" s="348"/>
    </row>
    <row r="115" spans="2:46" ht="17.399999999999999">
      <c r="B115" s="348"/>
      <c r="C115" s="348"/>
      <c r="D115" s="348"/>
      <c r="E115" s="348"/>
      <c r="F115" s="348"/>
      <c r="G115" s="348"/>
      <c r="H115" s="348"/>
      <c r="I115" s="348"/>
      <c r="J115" s="348"/>
      <c r="K115" s="348"/>
      <c r="L115" s="348"/>
      <c r="M115" s="348"/>
      <c r="N115" s="348"/>
      <c r="O115" s="348"/>
      <c r="P115" s="348"/>
      <c r="Q115" s="348"/>
      <c r="R115" s="348"/>
      <c r="S115" s="34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  <c r="AL115" s="348"/>
      <c r="AM115" s="348"/>
      <c r="AN115" s="348"/>
      <c r="AO115" s="348"/>
      <c r="AP115" s="348"/>
      <c r="AQ115" s="348"/>
      <c r="AR115" s="348"/>
      <c r="AS115" s="348"/>
      <c r="AT115" s="348"/>
    </row>
    <row r="116" spans="2:46" ht="17.399999999999999"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348"/>
      <c r="AQ116" s="348"/>
      <c r="AR116" s="348"/>
      <c r="AS116" s="348"/>
      <c r="AT116" s="348"/>
    </row>
    <row r="117" spans="2:46" ht="17.399999999999999"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</row>
    <row r="118" spans="2:46" ht="17.399999999999999">
      <c r="B118" s="348"/>
      <c r="C118" s="348"/>
      <c r="D118" s="348"/>
      <c r="E118" s="348"/>
      <c r="F118" s="348"/>
      <c r="G118" s="348"/>
      <c r="H118" s="348"/>
      <c r="I118" s="348"/>
      <c r="J118" s="348"/>
      <c r="K118" s="348"/>
      <c r="L118" s="348"/>
      <c r="M118" s="348"/>
      <c r="N118" s="348"/>
      <c r="O118" s="348"/>
      <c r="P118" s="348"/>
      <c r="Q118" s="348"/>
      <c r="R118" s="348"/>
      <c r="S118" s="348"/>
      <c r="T118" s="348"/>
      <c r="U118" s="348"/>
      <c r="V118" s="348"/>
      <c r="W118" s="348"/>
      <c r="X118" s="348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  <c r="AL118" s="348"/>
      <c r="AM118" s="348"/>
      <c r="AN118" s="348"/>
      <c r="AO118" s="348"/>
      <c r="AP118" s="348"/>
      <c r="AQ118" s="348"/>
      <c r="AR118" s="348"/>
      <c r="AS118" s="348"/>
      <c r="AT118" s="348"/>
    </row>
    <row r="119" spans="2:46" ht="17.399999999999999">
      <c r="B119" s="348"/>
      <c r="C119" s="348"/>
      <c r="D119" s="348"/>
      <c r="E119" s="348"/>
      <c r="F119" s="348"/>
      <c r="G119" s="348"/>
      <c r="H119" s="348"/>
      <c r="I119" s="348"/>
      <c r="J119" s="348"/>
      <c r="K119" s="348"/>
      <c r="L119" s="348"/>
      <c r="M119" s="348"/>
      <c r="N119" s="348"/>
      <c r="O119" s="348"/>
      <c r="P119" s="348"/>
      <c r="Q119" s="348"/>
      <c r="R119" s="348"/>
      <c r="S119" s="348"/>
      <c r="T119" s="348"/>
      <c r="U119" s="348"/>
      <c r="V119" s="348"/>
      <c r="W119" s="348"/>
      <c r="X119" s="348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  <c r="AL119" s="348"/>
      <c r="AM119" s="348"/>
      <c r="AN119" s="348"/>
      <c r="AO119" s="348"/>
      <c r="AP119" s="348"/>
      <c r="AQ119" s="348"/>
      <c r="AR119" s="348"/>
      <c r="AS119" s="348"/>
      <c r="AT119" s="348"/>
    </row>
    <row r="120" spans="2:46" ht="17.399999999999999">
      <c r="B120" s="348"/>
      <c r="C120" s="348"/>
      <c r="D120" s="348"/>
      <c r="E120" s="348"/>
      <c r="F120" s="348"/>
      <c r="G120" s="348"/>
      <c r="H120" s="348"/>
      <c r="I120" s="348"/>
      <c r="J120" s="348"/>
      <c r="K120" s="348"/>
      <c r="L120" s="348"/>
      <c r="M120" s="348"/>
      <c r="N120" s="348"/>
      <c r="O120" s="348"/>
      <c r="P120" s="348"/>
      <c r="Q120" s="348"/>
      <c r="R120" s="348"/>
      <c r="S120" s="348"/>
      <c r="T120" s="348"/>
      <c r="U120" s="348"/>
      <c r="V120" s="348"/>
      <c r="W120" s="348"/>
      <c r="X120" s="348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  <c r="AL120" s="348"/>
      <c r="AM120" s="348"/>
      <c r="AN120" s="348"/>
      <c r="AO120" s="348"/>
      <c r="AP120" s="348"/>
      <c r="AQ120" s="348"/>
      <c r="AR120" s="348"/>
      <c r="AS120" s="348"/>
      <c r="AT120" s="348"/>
    </row>
    <row r="121" spans="2:46" ht="17.399999999999999">
      <c r="B121" s="348"/>
      <c r="C121" s="348"/>
      <c r="D121" s="348"/>
      <c r="E121" s="348"/>
      <c r="F121" s="348"/>
      <c r="G121" s="348"/>
      <c r="H121" s="348"/>
      <c r="I121" s="348"/>
      <c r="J121" s="348"/>
      <c r="K121" s="348"/>
      <c r="L121" s="348"/>
      <c r="M121" s="348"/>
      <c r="N121" s="348"/>
      <c r="O121" s="348"/>
      <c r="P121" s="348"/>
      <c r="Q121" s="348"/>
      <c r="R121" s="348"/>
      <c r="S121" s="348"/>
      <c r="T121" s="348"/>
      <c r="U121" s="348"/>
      <c r="V121" s="348"/>
      <c r="W121" s="348"/>
      <c r="X121" s="348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  <c r="AL121" s="348"/>
      <c r="AM121" s="348"/>
      <c r="AN121" s="348"/>
      <c r="AO121" s="348"/>
      <c r="AP121" s="348"/>
      <c r="AQ121" s="348"/>
      <c r="AR121" s="348"/>
      <c r="AS121" s="348"/>
      <c r="AT121" s="348"/>
    </row>
    <row r="122" spans="2:46" ht="17.399999999999999">
      <c r="B122" s="348"/>
      <c r="C122" s="348"/>
      <c r="D122" s="348"/>
      <c r="E122" s="348"/>
      <c r="F122" s="348"/>
      <c r="G122" s="348"/>
      <c r="H122" s="348"/>
      <c r="I122" s="348"/>
      <c r="J122" s="348"/>
      <c r="K122" s="348"/>
      <c r="L122" s="348"/>
      <c r="M122" s="348"/>
      <c r="N122" s="348"/>
      <c r="O122" s="348"/>
      <c r="P122" s="348"/>
      <c r="Q122" s="348"/>
      <c r="R122" s="348"/>
      <c r="S122" s="348"/>
      <c r="T122" s="348"/>
      <c r="U122" s="348"/>
      <c r="V122" s="348"/>
      <c r="W122" s="348"/>
      <c r="X122" s="348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  <c r="AL122" s="348"/>
      <c r="AM122" s="348"/>
      <c r="AN122" s="348"/>
      <c r="AO122" s="348"/>
      <c r="AP122" s="348"/>
      <c r="AQ122" s="348"/>
      <c r="AR122" s="348"/>
      <c r="AS122" s="348"/>
      <c r="AT122" s="348"/>
    </row>
    <row r="123" spans="2:46" ht="17.399999999999999">
      <c r="B123" s="348"/>
      <c r="C123" s="348"/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  <c r="AL123" s="348"/>
      <c r="AM123" s="348"/>
      <c r="AN123" s="348"/>
      <c r="AO123" s="348"/>
      <c r="AP123" s="348"/>
      <c r="AQ123" s="348"/>
      <c r="AR123" s="348"/>
      <c r="AS123" s="348"/>
      <c r="AT123" s="348"/>
    </row>
    <row r="124" spans="2:46" ht="17.399999999999999">
      <c r="B124" s="348"/>
      <c r="C124" s="348"/>
      <c r="D124" s="348"/>
      <c r="E124" s="348"/>
      <c r="F124" s="348"/>
      <c r="G124" s="348"/>
      <c r="H124" s="348"/>
      <c r="I124" s="348"/>
      <c r="J124" s="348"/>
      <c r="K124" s="348"/>
      <c r="L124" s="348"/>
      <c r="M124" s="348"/>
      <c r="N124" s="348"/>
      <c r="O124" s="348"/>
      <c r="P124" s="348"/>
      <c r="Q124" s="348"/>
      <c r="R124" s="348"/>
      <c r="S124" s="348"/>
      <c r="T124" s="348"/>
      <c r="U124" s="348"/>
      <c r="V124" s="348"/>
      <c r="W124" s="348"/>
      <c r="X124" s="348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  <c r="AL124" s="348"/>
      <c r="AM124" s="348"/>
      <c r="AN124" s="348"/>
      <c r="AO124" s="348"/>
      <c r="AP124" s="348"/>
      <c r="AQ124" s="348"/>
      <c r="AR124" s="348"/>
      <c r="AS124" s="348"/>
      <c r="AT124" s="348"/>
    </row>
    <row r="125" spans="2:46" ht="17.399999999999999">
      <c r="B125" s="348"/>
      <c r="C125" s="348"/>
      <c r="D125" s="348"/>
      <c r="E125" s="348"/>
      <c r="F125" s="348"/>
      <c r="G125" s="348"/>
      <c r="H125" s="348"/>
      <c r="I125" s="348"/>
      <c r="J125" s="348"/>
      <c r="K125" s="348"/>
      <c r="L125" s="348"/>
      <c r="M125" s="348"/>
      <c r="N125" s="348"/>
      <c r="O125" s="348"/>
      <c r="P125" s="348"/>
      <c r="Q125" s="348"/>
      <c r="R125" s="348"/>
      <c r="S125" s="348"/>
      <c r="T125" s="348"/>
      <c r="U125" s="348"/>
      <c r="V125" s="348"/>
      <c r="W125" s="348"/>
      <c r="X125" s="348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  <c r="AL125" s="348"/>
      <c r="AM125" s="348"/>
      <c r="AN125" s="348"/>
      <c r="AO125" s="348"/>
      <c r="AP125" s="348"/>
      <c r="AQ125" s="348"/>
      <c r="AR125" s="348"/>
      <c r="AS125" s="348"/>
      <c r="AT125" s="348"/>
    </row>
    <row r="126" spans="2:46" ht="17.399999999999999">
      <c r="B126" s="348"/>
      <c r="C126" s="348"/>
      <c r="D126" s="348"/>
      <c r="E126" s="348"/>
      <c r="F126" s="348"/>
      <c r="G126" s="348"/>
      <c r="H126" s="348"/>
      <c r="I126" s="348"/>
      <c r="J126" s="348"/>
      <c r="K126" s="348"/>
      <c r="L126" s="348"/>
      <c r="M126" s="348"/>
      <c r="N126" s="348"/>
      <c r="O126" s="348"/>
      <c r="P126" s="348"/>
      <c r="Q126" s="348"/>
      <c r="R126" s="348"/>
      <c r="S126" s="348"/>
      <c r="T126" s="348"/>
      <c r="U126" s="348"/>
      <c r="V126" s="348"/>
      <c r="W126" s="348"/>
      <c r="X126" s="348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  <c r="AL126" s="348"/>
      <c r="AM126" s="348"/>
      <c r="AN126" s="348"/>
      <c r="AO126" s="348"/>
      <c r="AP126" s="348"/>
      <c r="AQ126" s="348"/>
      <c r="AR126" s="348"/>
      <c r="AS126" s="348"/>
      <c r="AT126" s="348"/>
    </row>
    <row r="127" spans="2:46" ht="17.399999999999999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</row>
    <row r="128" spans="2:46" ht="17.399999999999999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</row>
    <row r="129" spans="2:46" ht="17.399999999999999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</row>
    <row r="130" spans="2:46" ht="17.399999999999999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</row>
    <row r="131" spans="2:46" ht="17.399999999999999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</row>
    <row r="132" spans="2:46" ht="17.399999999999999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</row>
    <row r="133" spans="2:46" ht="17.399999999999999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</row>
    <row r="134" spans="2:46" ht="17.399999999999999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</row>
    <row r="135" spans="2:46" ht="17.399999999999999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</row>
    <row r="136" spans="2:46" ht="17.399999999999999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</row>
    <row r="137" spans="2:46" ht="17.399999999999999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</row>
    <row r="138" spans="2:46" ht="17.399999999999999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</row>
    <row r="139" spans="2:46" ht="17.399999999999999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</row>
    <row r="140" spans="2:46" ht="17.399999999999999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</row>
    <row r="141" spans="2:46" ht="17.399999999999999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</row>
    <row r="142" spans="2:46" ht="17.399999999999999">
      <c r="B142" s="348"/>
      <c r="C142" s="348"/>
      <c r="D142" s="348"/>
      <c r="E142" s="348"/>
      <c r="F142" s="348"/>
      <c r="G142" s="348"/>
      <c r="H142" s="348"/>
      <c r="I142" s="348"/>
      <c r="J142" s="348"/>
      <c r="K142" s="348"/>
      <c r="L142" s="348"/>
      <c r="M142" s="348"/>
      <c r="N142" s="348"/>
      <c r="O142" s="348"/>
      <c r="P142" s="348"/>
      <c r="Q142" s="348"/>
      <c r="R142" s="348"/>
      <c r="S142" s="348"/>
      <c r="T142" s="348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  <c r="AL142" s="348"/>
      <c r="AM142" s="348"/>
      <c r="AN142" s="348"/>
      <c r="AO142" s="348"/>
      <c r="AP142" s="348"/>
      <c r="AQ142" s="348"/>
      <c r="AR142" s="348"/>
      <c r="AS142" s="348"/>
      <c r="AT142" s="348"/>
    </row>
    <row r="143" spans="2:46" ht="17.399999999999999">
      <c r="B143" s="348"/>
      <c r="C143" s="348"/>
      <c r="D143" s="348"/>
      <c r="E143" s="348"/>
      <c r="F143" s="348"/>
      <c r="G143" s="348"/>
      <c r="H143" s="348"/>
      <c r="I143" s="348"/>
      <c r="J143" s="348"/>
      <c r="K143" s="348"/>
      <c r="L143" s="348"/>
      <c r="M143" s="348"/>
      <c r="N143" s="348"/>
      <c r="O143" s="348"/>
      <c r="P143" s="348"/>
      <c r="Q143" s="348"/>
      <c r="R143" s="348"/>
      <c r="S143" s="34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  <c r="AL143" s="348"/>
      <c r="AM143" s="348"/>
      <c r="AN143" s="348"/>
      <c r="AO143" s="348"/>
      <c r="AP143" s="348"/>
      <c r="AQ143" s="348"/>
      <c r="AR143" s="348"/>
      <c r="AS143" s="348"/>
      <c r="AT143" s="348"/>
    </row>
    <row r="144" spans="2:46" ht="17.399999999999999">
      <c r="B144" s="348"/>
      <c r="C144" s="348"/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  <c r="O144" s="348"/>
      <c r="P144" s="348"/>
      <c r="Q144" s="348"/>
      <c r="R144" s="348"/>
      <c r="S144" s="34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  <c r="AL144" s="348"/>
      <c r="AM144" s="348"/>
      <c r="AN144" s="348"/>
      <c r="AO144" s="348"/>
      <c r="AP144" s="348"/>
      <c r="AQ144" s="348"/>
      <c r="AR144" s="348"/>
      <c r="AS144" s="348"/>
      <c r="AT144" s="348"/>
    </row>
    <row r="145" spans="2:46" ht="17.399999999999999">
      <c r="B145" s="348"/>
      <c r="C145" s="348"/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  <c r="O145" s="348"/>
      <c r="P145" s="348"/>
      <c r="Q145" s="348"/>
      <c r="R145" s="348"/>
      <c r="S145" s="348"/>
      <c r="T145" s="348"/>
      <c r="U145" s="348"/>
      <c r="V145" s="348"/>
      <c r="W145" s="348"/>
      <c r="X145" s="348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  <c r="AL145" s="348"/>
      <c r="AM145" s="348"/>
      <c r="AN145" s="348"/>
      <c r="AO145" s="348"/>
      <c r="AP145" s="348"/>
      <c r="AQ145" s="348"/>
      <c r="AR145" s="348"/>
      <c r="AS145" s="348"/>
      <c r="AT145" s="348"/>
    </row>
    <row r="146" spans="2:46" ht="17.399999999999999">
      <c r="B146" s="348"/>
      <c r="C146" s="348"/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  <c r="O146" s="348"/>
      <c r="P146" s="348"/>
      <c r="Q146" s="348"/>
      <c r="R146" s="348"/>
      <c r="S146" s="348"/>
      <c r="T146" s="348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  <c r="AL146" s="348"/>
      <c r="AM146" s="348"/>
      <c r="AN146" s="348"/>
      <c r="AO146" s="348"/>
      <c r="AP146" s="348"/>
      <c r="AQ146" s="348"/>
      <c r="AR146" s="348"/>
      <c r="AS146" s="348"/>
      <c r="AT146" s="348"/>
    </row>
    <row r="147" spans="2:46" ht="17.399999999999999"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  <c r="O147" s="348"/>
      <c r="P147" s="348"/>
      <c r="Q147" s="348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  <c r="AL147" s="348"/>
      <c r="AM147" s="348"/>
      <c r="AN147" s="348"/>
      <c r="AO147" s="348"/>
      <c r="AP147" s="348"/>
      <c r="AQ147" s="348"/>
      <c r="AR147" s="348"/>
      <c r="AS147" s="348"/>
      <c r="AT147" s="348"/>
    </row>
    <row r="148" spans="2:46" ht="17.399999999999999">
      <c r="B148" s="348"/>
      <c r="C148" s="348"/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  <c r="O148" s="348"/>
      <c r="P148" s="348"/>
      <c r="Q148" s="348"/>
      <c r="R148" s="348"/>
      <c r="S148" s="34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  <c r="AL148" s="348"/>
      <c r="AM148" s="348"/>
      <c r="AN148" s="348"/>
      <c r="AO148" s="348"/>
      <c r="AP148" s="348"/>
      <c r="AQ148" s="348"/>
      <c r="AR148" s="348"/>
      <c r="AS148" s="348"/>
      <c r="AT148" s="348"/>
    </row>
    <row r="149" spans="2:46" ht="17.399999999999999">
      <c r="B149" s="348"/>
      <c r="C149" s="348"/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  <c r="O149" s="348"/>
      <c r="P149" s="348"/>
      <c r="Q149" s="348"/>
      <c r="R149" s="348"/>
      <c r="S149" s="34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48"/>
      <c r="AR149" s="348"/>
      <c r="AS149" s="348"/>
      <c r="AT149" s="348"/>
    </row>
    <row r="150" spans="2:46" ht="17.399999999999999">
      <c r="B150" s="348"/>
      <c r="C150" s="348"/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  <c r="O150" s="348"/>
      <c r="P150" s="348"/>
      <c r="Q150" s="348"/>
      <c r="R150" s="348"/>
      <c r="S150" s="34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  <c r="AL150" s="348"/>
      <c r="AM150" s="348"/>
      <c r="AN150" s="348"/>
      <c r="AO150" s="348"/>
      <c r="AP150" s="348"/>
      <c r="AQ150" s="348"/>
      <c r="AR150" s="348"/>
      <c r="AS150" s="348"/>
      <c r="AT150" s="348"/>
    </row>
    <row r="151" spans="2:46" ht="17.399999999999999">
      <c r="B151" s="348"/>
      <c r="C151" s="348"/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  <c r="O151" s="348"/>
      <c r="P151" s="348"/>
      <c r="Q151" s="348"/>
      <c r="R151" s="348"/>
      <c r="S151" s="348"/>
      <c r="T151" s="348"/>
      <c r="U151" s="348"/>
      <c r="V151" s="348"/>
      <c r="W151" s="348"/>
      <c r="X151" s="348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48"/>
      <c r="AS151" s="348"/>
      <c r="AT151" s="348"/>
    </row>
    <row r="152" spans="2:46" ht="17.399999999999999">
      <c r="B152" s="348"/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  <c r="O152" s="348"/>
      <c r="P152" s="348"/>
      <c r="Q152" s="348"/>
      <c r="R152" s="348"/>
      <c r="S152" s="348"/>
      <c r="T152" s="348"/>
      <c r="U152" s="348"/>
      <c r="V152" s="348"/>
      <c r="W152" s="348"/>
      <c r="X152" s="348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  <c r="AL152" s="348"/>
      <c r="AM152" s="348"/>
      <c r="AN152" s="348"/>
      <c r="AO152" s="348"/>
      <c r="AP152" s="348"/>
      <c r="AQ152" s="348"/>
      <c r="AR152" s="348"/>
      <c r="AS152" s="348"/>
      <c r="AT152" s="348"/>
    </row>
    <row r="153" spans="2:46" ht="17.399999999999999"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  <c r="O153" s="348"/>
      <c r="P153" s="348"/>
      <c r="Q153" s="348"/>
      <c r="R153" s="348"/>
      <c r="S153" s="348"/>
      <c r="T153" s="348"/>
      <c r="U153" s="348"/>
      <c r="V153" s="348"/>
      <c r="W153" s="348"/>
      <c r="X153" s="348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48"/>
      <c r="AS153" s="348"/>
      <c r="AT153" s="348"/>
    </row>
    <row r="154" spans="2:46" ht="17.399999999999999"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  <c r="O154" s="348"/>
      <c r="P154" s="348"/>
      <c r="Q154" s="348"/>
      <c r="R154" s="348"/>
      <c r="S154" s="348"/>
      <c r="T154" s="348"/>
      <c r="U154" s="348"/>
      <c r="V154" s="348"/>
      <c r="W154" s="348"/>
      <c r="X154" s="348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348"/>
      <c r="AS154" s="348"/>
      <c r="AT154" s="348"/>
    </row>
    <row r="155" spans="2:46" ht="17.399999999999999">
      <c r="B155" s="348"/>
      <c r="C155" s="348"/>
      <c r="D155" s="348"/>
      <c r="E155" s="348"/>
      <c r="F155" s="348"/>
      <c r="G155" s="348"/>
      <c r="H155" s="348"/>
      <c r="I155" s="348"/>
      <c r="J155" s="348"/>
      <c r="K155" s="348"/>
      <c r="L155" s="348"/>
      <c r="M155" s="348"/>
      <c r="N155" s="348"/>
      <c r="O155" s="348"/>
      <c r="P155" s="348"/>
      <c r="Q155" s="348"/>
      <c r="R155" s="348"/>
      <c r="S155" s="348"/>
      <c r="T155" s="348"/>
      <c r="U155" s="348"/>
      <c r="V155" s="348"/>
      <c r="W155" s="348"/>
      <c r="X155" s="348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  <c r="AL155" s="348"/>
      <c r="AM155" s="348"/>
      <c r="AN155" s="348"/>
      <c r="AO155" s="348"/>
      <c r="AP155" s="348"/>
      <c r="AQ155" s="348"/>
      <c r="AR155" s="348"/>
      <c r="AS155" s="348"/>
      <c r="AT155" s="348"/>
    </row>
    <row r="156" spans="2:46" ht="17.399999999999999"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48"/>
      <c r="O156" s="348"/>
      <c r="P156" s="348"/>
      <c r="Q156" s="348"/>
      <c r="R156" s="348"/>
      <c r="S156" s="348"/>
      <c r="T156" s="348"/>
      <c r="U156" s="348"/>
      <c r="V156" s="348"/>
      <c r="W156" s="348"/>
      <c r="X156" s="348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348"/>
      <c r="AS156" s="348"/>
      <c r="AT156" s="348"/>
    </row>
    <row r="157" spans="2:46" ht="17.399999999999999"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  <c r="O157" s="348"/>
      <c r="P157" s="348"/>
      <c r="Q157" s="348"/>
      <c r="R157" s="348"/>
      <c r="S157" s="348"/>
      <c r="T157" s="348"/>
      <c r="U157" s="348"/>
      <c r="V157" s="348"/>
      <c r="W157" s="348"/>
      <c r="X157" s="348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  <c r="AL157" s="348"/>
      <c r="AM157" s="348"/>
      <c r="AN157" s="348"/>
      <c r="AO157" s="348"/>
      <c r="AP157" s="348"/>
      <c r="AQ157" s="348"/>
      <c r="AR157" s="348"/>
      <c r="AS157" s="348"/>
      <c r="AT157" s="348"/>
    </row>
    <row r="158" spans="2:46" ht="17.399999999999999"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  <c r="O158" s="348"/>
      <c r="P158" s="348"/>
      <c r="Q158" s="348"/>
      <c r="R158" s="348"/>
      <c r="S158" s="348"/>
      <c r="T158" s="348"/>
      <c r="U158" s="348"/>
      <c r="V158" s="348"/>
      <c r="W158" s="348"/>
      <c r="X158" s="348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  <c r="AL158" s="348"/>
      <c r="AM158" s="348"/>
      <c r="AN158" s="348"/>
      <c r="AO158" s="348"/>
      <c r="AP158" s="348"/>
      <c r="AQ158" s="348"/>
      <c r="AR158" s="348"/>
      <c r="AS158" s="348"/>
      <c r="AT158" s="348"/>
    </row>
    <row r="159" spans="2:46" ht="17.399999999999999"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  <c r="O159" s="348"/>
      <c r="P159" s="348"/>
      <c r="Q159" s="348"/>
      <c r="R159" s="348"/>
      <c r="S159" s="348"/>
      <c r="T159" s="348"/>
      <c r="U159" s="348"/>
      <c r="V159" s="348"/>
      <c r="W159" s="348"/>
      <c r="X159" s="348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  <c r="AL159" s="348"/>
      <c r="AM159" s="348"/>
      <c r="AN159" s="348"/>
      <c r="AO159" s="348"/>
      <c r="AP159" s="348"/>
      <c r="AQ159" s="348"/>
      <c r="AR159" s="348"/>
      <c r="AS159" s="348"/>
      <c r="AT159" s="348"/>
    </row>
    <row r="160" spans="2:46" ht="17.399999999999999"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8"/>
      <c r="P160" s="348"/>
      <c r="Q160" s="348"/>
      <c r="R160" s="348"/>
      <c r="S160" s="348"/>
      <c r="T160" s="348"/>
      <c r="U160" s="348"/>
      <c r="V160" s="348"/>
      <c r="W160" s="348"/>
      <c r="X160" s="348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  <c r="AL160" s="348"/>
      <c r="AM160" s="348"/>
      <c r="AN160" s="348"/>
      <c r="AO160" s="348"/>
      <c r="AP160" s="348"/>
      <c r="AQ160" s="348"/>
      <c r="AR160" s="348"/>
      <c r="AS160" s="348"/>
      <c r="AT160" s="348"/>
    </row>
    <row r="161" spans="2:46" ht="17.399999999999999"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  <c r="O161" s="348"/>
      <c r="P161" s="348"/>
      <c r="Q161" s="348"/>
      <c r="R161" s="348"/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  <c r="AL161" s="348"/>
      <c r="AM161" s="348"/>
      <c r="AN161" s="348"/>
      <c r="AO161" s="348"/>
      <c r="AP161" s="348"/>
      <c r="AQ161" s="348"/>
      <c r="AR161" s="348"/>
      <c r="AS161" s="348"/>
      <c r="AT161" s="348"/>
    </row>
    <row r="162" spans="2:46" ht="17.399999999999999">
      <c r="B162" s="348"/>
      <c r="C162" s="348"/>
      <c r="D162" s="348"/>
      <c r="E162" s="348"/>
      <c r="F162" s="348"/>
      <c r="G162" s="348"/>
      <c r="H162" s="348"/>
      <c r="I162" s="348"/>
      <c r="J162" s="348"/>
      <c r="K162" s="348"/>
      <c r="L162" s="348"/>
      <c r="M162" s="348"/>
      <c r="N162" s="348"/>
      <c r="O162" s="348"/>
      <c r="P162" s="348"/>
      <c r="Q162" s="348"/>
      <c r="R162" s="348"/>
      <c r="S162" s="348"/>
      <c r="T162" s="348"/>
      <c r="U162" s="348"/>
      <c r="V162" s="348"/>
      <c r="W162" s="348"/>
      <c r="X162" s="348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  <c r="AL162" s="348"/>
      <c r="AM162" s="348"/>
      <c r="AN162" s="348"/>
      <c r="AO162" s="348"/>
      <c r="AP162" s="348"/>
      <c r="AQ162" s="348"/>
      <c r="AR162" s="348"/>
      <c r="AS162" s="348"/>
      <c r="AT162" s="348"/>
    </row>
    <row r="163" spans="2:46" ht="17.399999999999999">
      <c r="B163" s="348"/>
      <c r="C163" s="348"/>
      <c r="D163" s="34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  <c r="Q163" s="348"/>
      <c r="R163" s="348"/>
      <c r="S163" s="348"/>
      <c r="T163" s="348"/>
      <c r="U163" s="348"/>
      <c r="V163" s="348"/>
      <c r="W163" s="348"/>
      <c r="X163" s="348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  <c r="AL163" s="348"/>
      <c r="AM163" s="348"/>
      <c r="AN163" s="348"/>
      <c r="AO163" s="348"/>
      <c r="AP163" s="348"/>
      <c r="AQ163" s="348"/>
      <c r="AR163" s="348"/>
      <c r="AS163" s="348"/>
      <c r="AT163" s="348"/>
    </row>
    <row r="164" spans="2:46" ht="17.399999999999999">
      <c r="B164" s="348"/>
      <c r="C164" s="348"/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  <c r="O164" s="348"/>
      <c r="P164" s="348"/>
      <c r="Q164" s="348"/>
      <c r="R164" s="348"/>
      <c r="S164" s="348"/>
      <c r="T164" s="348"/>
      <c r="U164" s="348"/>
      <c r="V164" s="348"/>
      <c r="W164" s="348"/>
      <c r="X164" s="348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48"/>
      <c r="AJ164" s="348"/>
      <c r="AK164" s="348"/>
      <c r="AL164" s="348"/>
      <c r="AM164" s="348"/>
      <c r="AN164" s="348"/>
      <c r="AO164" s="348"/>
      <c r="AP164" s="348"/>
      <c r="AQ164" s="348"/>
      <c r="AR164" s="348"/>
      <c r="AS164" s="348"/>
      <c r="AT164" s="348"/>
    </row>
    <row r="165" spans="2:46" ht="17.399999999999999">
      <c r="B165" s="348"/>
      <c r="C165" s="348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  <c r="O165" s="348"/>
      <c r="P165" s="348"/>
      <c r="Q165" s="348"/>
      <c r="R165" s="348"/>
      <c r="S165" s="348"/>
      <c r="T165" s="348"/>
      <c r="U165" s="348"/>
      <c r="V165" s="348"/>
      <c r="W165" s="348"/>
      <c r="X165" s="348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48"/>
      <c r="AJ165" s="348"/>
      <c r="AK165" s="348"/>
      <c r="AL165" s="348"/>
      <c r="AM165" s="348"/>
      <c r="AN165" s="348"/>
      <c r="AO165" s="348"/>
      <c r="AP165" s="348"/>
      <c r="AQ165" s="348"/>
      <c r="AR165" s="348"/>
      <c r="AS165" s="348"/>
      <c r="AT165" s="348"/>
    </row>
    <row r="166" spans="2:46" ht="17.399999999999999">
      <c r="B166" s="348"/>
      <c r="C166" s="348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  <c r="O166" s="348"/>
      <c r="P166" s="348"/>
      <c r="Q166" s="348"/>
      <c r="R166" s="348"/>
      <c r="S166" s="348"/>
      <c r="T166" s="348"/>
      <c r="U166" s="348"/>
      <c r="V166" s="348"/>
      <c r="W166" s="348"/>
      <c r="X166" s="348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  <c r="AL166" s="348"/>
      <c r="AM166" s="348"/>
      <c r="AN166" s="348"/>
      <c r="AO166" s="348"/>
      <c r="AP166" s="348"/>
      <c r="AQ166" s="348"/>
      <c r="AR166" s="348"/>
      <c r="AS166" s="348"/>
      <c r="AT166" s="348"/>
    </row>
    <row r="167" spans="2:46" ht="17.399999999999999">
      <c r="B167" s="348"/>
      <c r="C167" s="348"/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  <c r="O167" s="348"/>
      <c r="P167" s="348"/>
      <c r="Q167" s="348"/>
      <c r="R167" s="348"/>
      <c r="S167" s="348"/>
      <c r="T167" s="348"/>
      <c r="U167" s="348"/>
      <c r="V167" s="348"/>
      <c r="W167" s="348"/>
      <c r="X167" s="348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  <c r="AL167" s="348"/>
      <c r="AM167" s="348"/>
      <c r="AN167" s="348"/>
      <c r="AO167" s="348"/>
      <c r="AP167" s="348"/>
      <c r="AQ167" s="348"/>
      <c r="AR167" s="348"/>
      <c r="AS167" s="348"/>
      <c r="AT167" s="348"/>
    </row>
    <row r="168" spans="2:46" ht="17.399999999999999">
      <c r="B168" s="348"/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  <c r="O168" s="348"/>
      <c r="P168" s="348"/>
      <c r="Q168" s="348"/>
      <c r="R168" s="348"/>
      <c r="S168" s="34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  <c r="AL168" s="348"/>
      <c r="AM168" s="348"/>
      <c r="AN168" s="348"/>
      <c r="AO168" s="348"/>
      <c r="AP168" s="348"/>
      <c r="AQ168" s="348"/>
      <c r="AR168" s="348"/>
      <c r="AS168" s="348"/>
      <c r="AT168" s="348"/>
    </row>
    <row r="169" spans="2:46" ht="17.399999999999999">
      <c r="B169" s="348"/>
      <c r="C169" s="348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  <c r="O169" s="348"/>
      <c r="P169" s="348"/>
      <c r="Q169" s="348"/>
      <c r="R169" s="348"/>
      <c r="S169" s="348"/>
      <c r="T169" s="348"/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  <c r="AL169" s="348"/>
      <c r="AM169" s="348"/>
      <c r="AN169" s="348"/>
      <c r="AO169" s="348"/>
      <c r="AP169" s="348"/>
      <c r="AQ169" s="348"/>
      <c r="AR169" s="348"/>
      <c r="AS169" s="348"/>
      <c r="AT169" s="348"/>
    </row>
    <row r="170" spans="2:46" ht="17.399999999999999">
      <c r="B170" s="348"/>
      <c r="C170" s="348"/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  <c r="O170" s="348"/>
      <c r="P170" s="348"/>
      <c r="Q170" s="348"/>
      <c r="R170" s="348"/>
      <c r="S170" s="348"/>
      <c r="T170" s="348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  <c r="AL170" s="348"/>
      <c r="AM170" s="348"/>
      <c r="AN170" s="348"/>
      <c r="AO170" s="348"/>
      <c r="AP170" s="348"/>
      <c r="AQ170" s="348"/>
      <c r="AR170" s="348"/>
      <c r="AS170" s="348"/>
      <c r="AT170" s="348"/>
    </row>
    <row r="171" spans="2:46" ht="17.399999999999999">
      <c r="B171" s="348"/>
      <c r="C171" s="348"/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48"/>
      <c r="AM171" s="348"/>
      <c r="AN171" s="348"/>
      <c r="AO171" s="348"/>
      <c r="AP171" s="348"/>
      <c r="AQ171" s="348"/>
      <c r="AR171" s="348"/>
      <c r="AS171" s="348"/>
      <c r="AT171" s="348"/>
    </row>
    <row r="172" spans="2:46" ht="17.399999999999999"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  <c r="O172" s="348"/>
      <c r="P172" s="348"/>
      <c r="Q172" s="348"/>
      <c r="R172" s="348"/>
      <c r="S172" s="348"/>
      <c r="T172" s="34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  <c r="AL172" s="348"/>
      <c r="AM172" s="348"/>
      <c r="AN172" s="348"/>
      <c r="AO172" s="348"/>
      <c r="AP172" s="348"/>
      <c r="AQ172" s="348"/>
      <c r="AR172" s="348"/>
      <c r="AS172" s="348"/>
      <c r="AT172" s="348"/>
    </row>
    <row r="173" spans="2:46" ht="17.399999999999999"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  <c r="O173" s="348"/>
      <c r="P173" s="348"/>
      <c r="Q173" s="348"/>
      <c r="R173" s="348"/>
      <c r="S173" s="34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  <c r="AL173" s="348"/>
      <c r="AM173" s="348"/>
      <c r="AN173" s="348"/>
      <c r="AO173" s="348"/>
      <c r="AP173" s="348"/>
      <c r="AQ173" s="348"/>
      <c r="AR173" s="348"/>
      <c r="AS173" s="348"/>
      <c r="AT173" s="348"/>
    </row>
    <row r="174" spans="2:46" ht="17.399999999999999"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  <c r="O174" s="348"/>
      <c r="P174" s="348"/>
      <c r="Q174" s="348"/>
      <c r="R174" s="348"/>
      <c r="S174" s="348"/>
      <c r="T174" s="348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  <c r="AL174" s="348"/>
      <c r="AM174" s="348"/>
      <c r="AN174" s="348"/>
      <c r="AO174" s="348"/>
      <c r="AP174" s="348"/>
      <c r="AQ174" s="348"/>
      <c r="AR174" s="348"/>
      <c r="AS174" s="348"/>
      <c r="AT174" s="348"/>
    </row>
    <row r="175" spans="2:46" ht="17.399999999999999">
      <c r="B175" s="348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  <c r="O175" s="348"/>
      <c r="P175" s="348"/>
      <c r="Q175" s="348"/>
      <c r="R175" s="348"/>
      <c r="S175" s="34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  <c r="AL175" s="348"/>
      <c r="AM175" s="348"/>
      <c r="AN175" s="348"/>
      <c r="AO175" s="348"/>
      <c r="AP175" s="348"/>
      <c r="AQ175" s="348"/>
      <c r="AR175" s="348"/>
      <c r="AS175" s="348"/>
      <c r="AT175" s="348"/>
    </row>
    <row r="176" spans="2:46" ht="17.399999999999999">
      <c r="B176" s="348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  <c r="O176" s="348"/>
      <c r="P176" s="348"/>
      <c r="Q176" s="348"/>
      <c r="R176" s="348"/>
      <c r="S176" s="348"/>
      <c r="T176" s="348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  <c r="AL176" s="348"/>
      <c r="AM176" s="348"/>
      <c r="AN176" s="348"/>
      <c r="AO176" s="348"/>
      <c r="AP176" s="348"/>
      <c r="AQ176" s="348"/>
      <c r="AR176" s="348"/>
      <c r="AS176" s="348"/>
      <c r="AT176" s="348"/>
    </row>
    <row r="177" spans="2:46" ht="17.399999999999999">
      <c r="B177" s="348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  <c r="O177" s="348"/>
      <c r="P177" s="348"/>
      <c r="Q177" s="348"/>
      <c r="R177" s="348"/>
      <c r="S177" s="34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  <c r="AL177" s="348"/>
      <c r="AM177" s="348"/>
      <c r="AN177" s="348"/>
      <c r="AO177" s="348"/>
      <c r="AP177" s="348"/>
      <c r="AQ177" s="348"/>
      <c r="AR177" s="348"/>
      <c r="AS177" s="348"/>
      <c r="AT177" s="348"/>
    </row>
    <row r="178" spans="2:46" ht="17.399999999999999">
      <c r="B178" s="348"/>
      <c r="C178" s="348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  <c r="O178" s="348"/>
      <c r="P178" s="348"/>
      <c r="Q178" s="348"/>
      <c r="R178" s="348"/>
      <c r="S178" s="348"/>
      <c r="T178" s="348"/>
      <c r="U178" s="348"/>
      <c r="V178" s="348"/>
      <c r="W178" s="348"/>
      <c r="X178" s="348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  <c r="AL178" s="348"/>
      <c r="AM178" s="348"/>
      <c r="AN178" s="348"/>
      <c r="AO178" s="348"/>
      <c r="AP178" s="348"/>
      <c r="AQ178" s="348"/>
      <c r="AR178" s="348"/>
      <c r="AS178" s="348"/>
      <c r="AT178" s="348"/>
    </row>
    <row r="179" spans="2:46" ht="17.399999999999999">
      <c r="B179" s="348"/>
      <c r="C179" s="348"/>
      <c r="D179" s="348"/>
      <c r="E179" s="348"/>
      <c r="F179" s="348"/>
      <c r="G179" s="348"/>
      <c r="H179" s="348"/>
      <c r="I179" s="348"/>
      <c r="J179" s="348"/>
      <c r="K179" s="348"/>
      <c r="L179" s="348"/>
      <c r="M179" s="348"/>
      <c r="N179" s="348"/>
      <c r="O179" s="348"/>
      <c r="P179" s="348"/>
      <c r="Q179" s="348"/>
      <c r="R179" s="348"/>
      <c r="S179" s="348"/>
      <c r="T179" s="348"/>
      <c r="U179" s="348"/>
      <c r="V179" s="348"/>
      <c r="W179" s="348"/>
      <c r="X179" s="348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  <c r="AL179" s="348"/>
      <c r="AM179" s="348"/>
      <c r="AN179" s="348"/>
      <c r="AO179" s="348"/>
      <c r="AP179" s="348"/>
      <c r="AQ179" s="348"/>
      <c r="AR179" s="348"/>
      <c r="AS179" s="348"/>
      <c r="AT179" s="348"/>
    </row>
    <row r="180" spans="2:46" ht="17.399999999999999">
      <c r="B180" s="348"/>
      <c r="C180" s="348"/>
      <c r="D180" s="348"/>
      <c r="E180" s="348"/>
      <c r="F180" s="348"/>
      <c r="G180" s="348"/>
      <c r="H180" s="348"/>
      <c r="I180" s="348"/>
      <c r="J180" s="348"/>
      <c r="K180" s="348"/>
      <c r="L180" s="348"/>
      <c r="M180" s="348"/>
      <c r="N180" s="348"/>
      <c r="O180" s="348"/>
      <c r="P180" s="348"/>
      <c r="Q180" s="348"/>
      <c r="R180" s="348"/>
      <c r="S180" s="348"/>
      <c r="T180" s="348"/>
      <c r="U180" s="348"/>
      <c r="V180" s="348"/>
      <c r="W180" s="348"/>
      <c r="X180" s="348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  <c r="AL180" s="348"/>
      <c r="AM180" s="348"/>
      <c r="AN180" s="348"/>
      <c r="AO180" s="348"/>
      <c r="AP180" s="348"/>
      <c r="AQ180" s="348"/>
      <c r="AR180" s="348"/>
      <c r="AS180" s="348"/>
      <c r="AT180" s="348"/>
    </row>
    <row r="181" spans="2:46" ht="17.399999999999999">
      <c r="B181" s="348"/>
      <c r="C181" s="348"/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8"/>
      <c r="P181" s="348"/>
      <c r="Q181" s="348"/>
      <c r="R181" s="348"/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  <c r="AL181" s="348"/>
      <c r="AM181" s="348"/>
      <c r="AN181" s="348"/>
      <c r="AO181" s="348"/>
      <c r="AP181" s="348"/>
      <c r="AQ181" s="348"/>
      <c r="AR181" s="348"/>
      <c r="AS181" s="348"/>
      <c r="AT181" s="348"/>
    </row>
    <row r="182" spans="2:46" ht="17.399999999999999">
      <c r="B182" s="348"/>
      <c r="C182" s="348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  <c r="O182" s="348"/>
      <c r="P182" s="348"/>
      <c r="Q182" s="348"/>
      <c r="R182" s="348"/>
      <c r="S182" s="348"/>
      <c r="T182" s="348"/>
      <c r="U182" s="348"/>
      <c r="V182" s="348"/>
      <c r="W182" s="348"/>
      <c r="X182" s="348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  <c r="AL182" s="348"/>
      <c r="AM182" s="348"/>
      <c r="AN182" s="348"/>
      <c r="AO182" s="348"/>
      <c r="AP182" s="348"/>
      <c r="AQ182" s="348"/>
      <c r="AR182" s="348"/>
      <c r="AS182" s="348"/>
      <c r="AT182" s="348"/>
    </row>
    <row r="183" spans="2:46" ht="17.399999999999999">
      <c r="B183" s="348"/>
      <c r="C183" s="348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  <c r="O183" s="348"/>
      <c r="P183" s="348"/>
      <c r="Q183" s="348"/>
      <c r="R183" s="348"/>
      <c r="S183" s="34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  <c r="AL183" s="348"/>
      <c r="AM183" s="348"/>
      <c r="AN183" s="348"/>
      <c r="AO183" s="348"/>
      <c r="AP183" s="348"/>
      <c r="AQ183" s="348"/>
      <c r="AR183" s="348"/>
      <c r="AS183" s="348"/>
      <c r="AT183" s="348"/>
    </row>
    <row r="184" spans="2:46" ht="17.399999999999999">
      <c r="B184" s="348"/>
      <c r="C184" s="348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  <c r="O184" s="348"/>
      <c r="P184" s="348"/>
      <c r="Q184" s="348"/>
      <c r="R184" s="348"/>
      <c r="S184" s="34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  <c r="AL184" s="348"/>
      <c r="AM184" s="348"/>
      <c r="AN184" s="348"/>
      <c r="AO184" s="348"/>
      <c r="AP184" s="348"/>
      <c r="AQ184" s="348"/>
      <c r="AR184" s="348"/>
      <c r="AS184" s="348"/>
      <c r="AT184" s="348"/>
    </row>
    <row r="185" spans="2:46" ht="17.399999999999999"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  <c r="O185" s="348"/>
      <c r="P185" s="348"/>
      <c r="Q185" s="348"/>
      <c r="R185" s="348"/>
      <c r="S185" s="34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  <c r="AL185" s="348"/>
      <c r="AM185" s="348"/>
      <c r="AN185" s="348"/>
      <c r="AO185" s="348"/>
      <c r="AP185" s="348"/>
      <c r="AQ185" s="348"/>
      <c r="AR185" s="348"/>
      <c r="AS185" s="348"/>
      <c r="AT185" s="348"/>
    </row>
    <row r="186" spans="2:46" ht="17.399999999999999">
      <c r="B186" s="348"/>
      <c r="C186" s="348"/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  <c r="O186" s="348"/>
      <c r="P186" s="348"/>
      <c r="Q186" s="348"/>
      <c r="R186" s="348"/>
      <c r="S186" s="348"/>
      <c r="T186" s="348"/>
      <c r="U186" s="348"/>
      <c r="V186" s="348"/>
      <c r="W186" s="348"/>
      <c r="X186" s="348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  <c r="AL186" s="348"/>
      <c r="AM186" s="348"/>
      <c r="AN186" s="348"/>
      <c r="AO186" s="348"/>
      <c r="AP186" s="348"/>
      <c r="AQ186" s="348"/>
      <c r="AR186" s="348"/>
      <c r="AS186" s="348"/>
      <c r="AT186" s="348"/>
    </row>
    <row r="187" spans="2:46" ht="17.399999999999999">
      <c r="B187" s="348"/>
      <c r="C187" s="348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  <c r="O187" s="348"/>
      <c r="P187" s="348"/>
      <c r="Q187" s="348"/>
      <c r="R187" s="348"/>
      <c r="S187" s="348"/>
      <c r="T187" s="348"/>
      <c r="U187" s="348"/>
      <c r="V187" s="348"/>
      <c r="W187" s="348"/>
      <c r="X187" s="348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  <c r="AL187" s="348"/>
      <c r="AM187" s="348"/>
      <c r="AN187" s="348"/>
      <c r="AO187" s="348"/>
      <c r="AP187" s="348"/>
      <c r="AQ187" s="348"/>
      <c r="AR187" s="348"/>
      <c r="AS187" s="348"/>
      <c r="AT187" s="348"/>
    </row>
    <row r="188" spans="2:46" ht="17.399999999999999">
      <c r="B188" s="348"/>
      <c r="C188" s="348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  <c r="O188" s="348"/>
      <c r="P188" s="348"/>
      <c r="Q188" s="348"/>
      <c r="R188" s="348"/>
      <c r="S188" s="348"/>
      <c r="T188" s="348"/>
      <c r="U188" s="348"/>
      <c r="V188" s="348"/>
      <c r="W188" s="348"/>
      <c r="X188" s="348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  <c r="AL188" s="348"/>
      <c r="AM188" s="348"/>
      <c r="AN188" s="348"/>
      <c r="AO188" s="348"/>
      <c r="AP188" s="348"/>
      <c r="AQ188" s="348"/>
      <c r="AR188" s="348"/>
      <c r="AS188" s="348"/>
      <c r="AT188" s="348"/>
    </row>
    <row r="189" spans="2:46" ht="17.399999999999999"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  <c r="O189" s="348"/>
      <c r="P189" s="348"/>
      <c r="Q189" s="348"/>
      <c r="R189" s="348"/>
      <c r="S189" s="348"/>
      <c r="T189" s="348"/>
      <c r="U189" s="348"/>
      <c r="V189" s="348"/>
      <c r="W189" s="348"/>
      <c r="X189" s="348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  <c r="AL189" s="348"/>
      <c r="AM189" s="348"/>
      <c r="AN189" s="348"/>
      <c r="AO189" s="348"/>
      <c r="AP189" s="348"/>
      <c r="AQ189" s="348"/>
      <c r="AR189" s="348"/>
      <c r="AS189" s="348"/>
      <c r="AT189" s="348"/>
    </row>
    <row r="190" spans="2:46" ht="17.399999999999999"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  <c r="O190" s="348"/>
      <c r="P190" s="348"/>
      <c r="Q190" s="348"/>
      <c r="R190" s="348"/>
      <c r="S190" s="348"/>
      <c r="T190" s="348"/>
      <c r="U190" s="348"/>
      <c r="V190" s="348"/>
      <c r="W190" s="348"/>
      <c r="X190" s="348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  <c r="AL190" s="348"/>
      <c r="AM190" s="348"/>
      <c r="AN190" s="348"/>
      <c r="AO190" s="348"/>
      <c r="AP190" s="348"/>
      <c r="AQ190" s="348"/>
      <c r="AR190" s="348"/>
      <c r="AS190" s="348"/>
      <c r="AT190" s="348"/>
    </row>
    <row r="191" spans="2:46" ht="17.399999999999999"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  <c r="AL191" s="348"/>
      <c r="AM191" s="348"/>
      <c r="AN191" s="348"/>
      <c r="AO191" s="348"/>
      <c r="AP191" s="348"/>
      <c r="AQ191" s="348"/>
      <c r="AR191" s="348"/>
      <c r="AS191" s="348"/>
      <c r="AT191" s="348"/>
    </row>
    <row r="192" spans="2:46" ht="17.399999999999999">
      <c r="B192" s="348"/>
      <c r="C192" s="348"/>
      <c r="D192" s="348"/>
      <c r="E192" s="348"/>
      <c r="F192" s="348"/>
      <c r="G192" s="348"/>
      <c r="H192" s="348"/>
      <c r="I192" s="348"/>
      <c r="J192" s="348"/>
      <c r="K192" s="348"/>
      <c r="L192" s="348"/>
      <c r="M192" s="348"/>
      <c r="N192" s="348"/>
      <c r="O192" s="348"/>
      <c r="P192" s="348"/>
      <c r="Q192" s="348"/>
      <c r="R192" s="348"/>
      <c r="S192" s="348"/>
      <c r="T192" s="348"/>
      <c r="U192" s="348"/>
      <c r="V192" s="348"/>
      <c r="W192" s="348"/>
      <c r="X192" s="348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  <c r="AL192" s="348"/>
      <c r="AM192" s="348"/>
      <c r="AN192" s="348"/>
      <c r="AO192" s="348"/>
      <c r="AP192" s="348"/>
      <c r="AQ192" s="348"/>
      <c r="AR192" s="348"/>
      <c r="AS192" s="348"/>
      <c r="AT192" s="348"/>
    </row>
    <row r="193" spans="2:46" ht="17.399999999999999">
      <c r="B193" s="348"/>
      <c r="C193" s="348"/>
      <c r="D193" s="348"/>
      <c r="E193" s="348"/>
      <c r="F193" s="348"/>
      <c r="G193" s="348"/>
      <c r="H193" s="348"/>
      <c r="I193" s="348"/>
      <c r="J193" s="348"/>
      <c r="K193" s="348"/>
      <c r="L193" s="348"/>
      <c r="M193" s="348"/>
      <c r="N193" s="348"/>
      <c r="O193" s="348"/>
      <c r="P193" s="348"/>
      <c r="Q193" s="348"/>
      <c r="R193" s="348"/>
      <c r="S193" s="348"/>
      <c r="T193" s="348"/>
      <c r="U193" s="348"/>
      <c r="V193" s="348"/>
      <c r="W193" s="348"/>
      <c r="X193" s="348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  <c r="AL193" s="348"/>
      <c r="AM193" s="348"/>
      <c r="AN193" s="348"/>
      <c r="AO193" s="348"/>
      <c r="AP193" s="348"/>
      <c r="AQ193" s="348"/>
      <c r="AR193" s="348"/>
      <c r="AS193" s="348"/>
      <c r="AT193" s="348"/>
    </row>
    <row r="194" spans="2:46" ht="17.399999999999999">
      <c r="B194" s="348"/>
      <c r="C194" s="348"/>
      <c r="D194" s="348"/>
      <c r="E194" s="348"/>
      <c r="F194" s="348"/>
      <c r="G194" s="348"/>
      <c r="H194" s="348"/>
      <c r="I194" s="348"/>
      <c r="J194" s="348"/>
      <c r="K194" s="348"/>
      <c r="L194" s="348"/>
      <c r="M194" s="348"/>
      <c r="N194" s="348"/>
      <c r="O194" s="348"/>
      <c r="P194" s="348"/>
      <c r="Q194" s="348"/>
      <c r="R194" s="348"/>
      <c r="S194" s="348"/>
      <c r="T194" s="348"/>
      <c r="U194" s="348"/>
      <c r="V194" s="348"/>
      <c r="W194" s="348"/>
      <c r="X194" s="348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  <c r="AL194" s="348"/>
      <c r="AM194" s="348"/>
      <c r="AN194" s="348"/>
      <c r="AO194" s="348"/>
      <c r="AP194" s="348"/>
      <c r="AQ194" s="348"/>
      <c r="AR194" s="348"/>
      <c r="AS194" s="348"/>
      <c r="AT194" s="348"/>
    </row>
    <row r="195" spans="2:46" ht="17.399999999999999">
      <c r="B195" s="348"/>
      <c r="C195" s="348"/>
      <c r="D195" s="348"/>
      <c r="E195" s="348"/>
      <c r="F195" s="348"/>
      <c r="G195" s="348"/>
      <c r="H195" s="348"/>
      <c r="I195" s="348"/>
      <c r="J195" s="348"/>
      <c r="K195" s="348"/>
      <c r="L195" s="348"/>
      <c r="M195" s="348"/>
      <c r="N195" s="348"/>
      <c r="O195" s="348"/>
      <c r="P195" s="348"/>
      <c r="Q195" s="348"/>
      <c r="R195" s="348"/>
      <c r="S195" s="348"/>
      <c r="T195" s="348"/>
      <c r="U195" s="348"/>
      <c r="V195" s="348"/>
      <c r="W195" s="348"/>
      <c r="X195" s="348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  <c r="AL195" s="348"/>
      <c r="AM195" s="348"/>
      <c r="AN195" s="348"/>
      <c r="AO195" s="348"/>
      <c r="AP195" s="348"/>
      <c r="AQ195" s="348"/>
      <c r="AR195" s="348"/>
      <c r="AS195" s="348"/>
      <c r="AT195" s="348"/>
    </row>
    <row r="196" spans="2:46" ht="17.399999999999999">
      <c r="B196" s="348"/>
      <c r="C196" s="348"/>
      <c r="D196" s="348"/>
      <c r="E196" s="348"/>
      <c r="F196" s="348"/>
      <c r="G196" s="348"/>
      <c r="H196" s="348"/>
      <c r="I196" s="348"/>
      <c r="J196" s="348"/>
      <c r="K196" s="348"/>
      <c r="L196" s="348"/>
      <c r="M196" s="348"/>
      <c r="N196" s="348"/>
      <c r="O196" s="348"/>
      <c r="P196" s="348"/>
      <c r="Q196" s="348"/>
      <c r="R196" s="348"/>
      <c r="S196" s="348"/>
      <c r="T196" s="348"/>
      <c r="U196" s="348"/>
      <c r="V196" s="348"/>
      <c r="W196" s="348"/>
      <c r="X196" s="348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  <c r="AL196" s="348"/>
      <c r="AM196" s="348"/>
      <c r="AN196" s="348"/>
      <c r="AO196" s="348"/>
      <c r="AP196" s="348"/>
      <c r="AQ196" s="348"/>
      <c r="AR196" s="348"/>
      <c r="AS196" s="348"/>
      <c r="AT196" s="348"/>
    </row>
    <row r="197" spans="2:46" ht="17.399999999999999">
      <c r="B197" s="348"/>
      <c r="C197" s="348"/>
      <c r="D197" s="348"/>
      <c r="E197" s="348"/>
      <c r="F197" s="348"/>
      <c r="G197" s="348"/>
      <c r="H197" s="348"/>
      <c r="I197" s="348"/>
      <c r="J197" s="348"/>
      <c r="K197" s="348"/>
      <c r="L197" s="348"/>
      <c r="M197" s="348"/>
      <c r="N197" s="348"/>
      <c r="O197" s="348"/>
      <c r="P197" s="348"/>
      <c r="Q197" s="348"/>
      <c r="R197" s="348"/>
      <c r="S197" s="348"/>
      <c r="T197" s="348"/>
      <c r="U197" s="348"/>
      <c r="V197" s="348"/>
      <c r="W197" s="348"/>
      <c r="X197" s="348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  <c r="AL197" s="348"/>
      <c r="AM197" s="348"/>
      <c r="AN197" s="348"/>
      <c r="AO197" s="348"/>
      <c r="AP197" s="348"/>
      <c r="AQ197" s="348"/>
      <c r="AR197" s="348"/>
      <c r="AS197" s="348"/>
      <c r="AT197" s="348"/>
    </row>
    <row r="198" spans="2:46" ht="17.399999999999999">
      <c r="B198" s="348"/>
      <c r="C198" s="348"/>
      <c r="D198" s="348"/>
      <c r="E198" s="348"/>
      <c r="F198" s="348"/>
      <c r="G198" s="348"/>
      <c r="H198" s="348"/>
      <c r="I198" s="348"/>
      <c r="J198" s="348"/>
      <c r="K198" s="348"/>
      <c r="L198" s="348"/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</row>
    <row r="199" spans="2:46" ht="17.399999999999999">
      <c r="B199" s="348"/>
      <c r="C199" s="348"/>
      <c r="D199" s="348"/>
      <c r="E199" s="348"/>
      <c r="F199" s="348"/>
      <c r="G199" s="348"/>
      <c r="H199" s="348"/>
      <c r="I199" s="348"/>
      <c r="J199" s="348"/>
      <c r="K199" s="348"/>
      <c r="L199" s="348"/>
      <c r="M199" s="348"/>
      <c r="N199" s="348"/>
      <c r="O199" s="348"/>
      <c r="P199" s="348"/>
      <c r="Q199" s="348"/>
      <c r="R199" s="348"/>
      <c r="S199" s="348"/>
      <c r="T199" s="348"/>
      <c r="U199" s="348"/>
      <c r="V199" s="348"/>
      <c r="W199" s="348"/>
      <c r="X199" s="348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  <c r="AL199" s="348"/>
      <c r="AM199" s="348"/>
      <c r="AN199" s="348"/>
      <c r="AO199" s="348"/>
      <c r="AP199" s="348"/>
      <c r="AQ199" s="348"/>
      <c r="AR199" s="348"/>
      <c r="AS199" s="348"/>
      <c r="AT199" s="348"/>
    </row>
    <row r="200" spans="2:46" ht="17.399999999999999">
      <c r="B200" s="348"/>
      <c r="C200" s="348"/>
      <c r="D200" s="348"/>
      <c r="E200" s="348"/>
      <c r="F200" s="348"/>
      <c r="G200" s="348"/>
      <c r="H200" s="348"/>
      <c r="I200" s="348"/>
      <c r="J200" s="348"/>
      <c r="K200" s="348"/>
      <c r="L200" s="348"/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</row>
    <row r="201" spans="2:46" ht="17.399999999999999">
      <c r="B201" s="348"/>
      <c r="C201" s="348"/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  <c r="O201" s="348"/>
      <c r="P201" s="348"/>
      <c r="Q201" s="348"/>
      <c r="R201" s="348"/>
      <c r="S201" s="348"/>
      <c r="T201" s="348"/>
      <c r="U201" s="348"/>
      <c r="V201" s="348"/>
      <c r="W201" s="348"/>
      <c r="X201" s="348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  <c r="AL201" s="348"/>
      <c r="AM201" s="348"/>
      <c r="AN201" s="348"/>
      <c r="AO201" s="348"/>
      <c r="AP201" s="348"/>
      <c r="AQ201" s="348"/>
      <c r="AR201" s="348"/>
      <c r="AS201" s="348"/>
      <c r="AT201" s="348"/>
    </row>
    <row r="202" spans="2:46" ht="17.399999999999999">
      <c r="B202" s="348"/>
      <c r="C202" s="348"/>
      <c r="D202" s="348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</row>
    <row r="203" spans="2:46" ht="17.399999999999999">
      <c r="B203" s="348"/>
      <c r="C203" s="348"/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  <c r="O203" s="348"/>
      <c r="P203" s="348"/>
      <c r="Q203" s="348"/>
      <c r="R203" s="348"/>
      <c r="S203" s="348"/>
      <c r="T203" s="348"/>
      <c r="U203" s="348"/>
      <c r="V203" s="348"/>
      <c r="W203" s="348"/>
      <c r="X203" s="348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  <c r="AL203" s="348"/>
      <c r="AM203" s="348"/>
      <c r="AN203" s="348"/>
      <c r="AO203" s="348"/>
      <c r="AP203" s="348"/>
      <c r="AQ203" s="348"/>
      <c r="AR203" s="348"/>
      <c r="AS203" s="348"/>
      <c r="AT203" s="348"/>
    </row>
    <row r="204" spans="2:46" ht="17.399999999999999">
      <c r="B204" s="348"/>
      <c r="C204" s="348"/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</row>
    <row r="205" spans="2:46" ht="17.399999999999999">
      <c r="B205" s="348"/>
      <c r="C205" s="348"/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  <c r="O205" s="348"/>
      <c r="P205" s="348"/>
      <c r="Q205" s="348"/>
      <c r="R205" s="348"/>
      <c r="S205" s="348"/>
      <c r="T205" s="348"/>
      <c r="U205" s="348"/>
      <c r="V205" s="348"/>
      <c r="W205" s="348"/>
      <c r="X205" s="348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  <c r="AL205" s="348"/>
      <c r="AM205" s="348"/>
      <c r="AN205" s="348"/>
      <c r="AO205" s="348"/>
      <c r="AP205" s="348"/>
      <c r="AQ205" s="348"/>
      <c r="AR205" s="348"/>
      <c r="AS205" s="348"/>
      <c r="AT205" s="348"/>
    </row>
    <row r="206" spans="2:46" ht="17.399999999999999"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</row>
    <row r="207" spans="2:46" ht="17.399999999999999"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  <c r="O207" s="348"/>
      <c r="P207" s="348"/>
      <c r="Q207" s="348"/>
      <c r="R207" s="348"/>
      <c r="S207" s="348"/>
      <c r="T207" s="348"/>
      <c r="U207" s="348"/>
      <c r="V207" s="348"/>
      <c r="W207" s="348"/>
      <c r="X207" s="348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  <c r="AL207" s="348"/>
      <c r="AM207" s="348"/>
      <c r="AN207" s="348"/>
      <c r="AO207" s="348"/>
      <c r="AP207" s="348"/>
      <c r="AQ207" s="348"/>
      <c r="AR207" s="348"/>
      <c r="AS207" s="348"/>
      <c r="AT207" s="348"/>
    </row>
    <row r="208" spans="2:46" ht="17.399999999999999"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</row>
    <row r="209" spans="2:46" ht="17.399999999999999"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  <c r="O209" s="348"/>
      <c r="P209" s="348"/>
      <c r="Q209" s="348"/>
      <c r="R209" s="348"/>
      <c r="S209" s="34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  <c r="AL209" s="348"/>
      <c r="AM209" s="348"/>
      <c r="AN209" s="348"/>
      <c r="AO209" s="348"/>
      <c r="AP209" s="348"/>
      <c r="AQ209" s="348"/>
      <c r="AR209" s="348"/>
      <c r="AS209" s="348"/>
      <c r="AT209" s="348"/>
    </row>
    <row r="210" spans="2:46" ht="17.399999999999999"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</row>
    <row r="211" spans="2:46" ht="17.399999999999999"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  <c r="O211" s="348"/>
      <c r="P211" s="348"/>
      <c r="Q211" s="348"/>
      <c r="R211" s="348"/>
      <c r="S211" s="348"/>
      <c r="T211" s="348"/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  <c r="AL211" s="348"/>
      <c r="AM211" s="348"/>
      <c r="AN211" s="348"/>
      <c r="AO211" s="348"/>
      <c r="AP211" s="348"/>
      <c r="AQ211" s="348"/>
      <c r="AR211" s="348"/>
      <c r="AS211" s="348"/>
      <c r="AT211" s="348"/>
    </row>
    <row r="212" spans="2:46" ht="17.399999999999999">
      <c r="B212" s="348"/>
      <c r="C212" s="348"/>
      <c r="D212" s="348"/>
      <c r="E212" s="348"/>
      <c r="F212" s="348"/>
      <c r="G212" s="348"/>
      <c r="H212" s="348"/>
      <c r="I212" s="348"/>
      <c r="J212" s="348"/>
      <c r="K212" s="348"/>
      <c r="L212" s="348"/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</row>
    <row r="213" spans="2:46" ht="17.399999999999999">
      <c r="B213" s="348"/>
      <c r="C213" s="348"/>
      <c r="D213" s="348"/>
      <c r="E213" s="348"/>
      <c r="F213" s="348"/>
      <c r="G213" s="348"/>
      <c r="H213" s="348"/>
      <c r="I213" s="348"/>
      <c r="J213" s="348"/>
      <c r="K213" s="348"/>
      <c r="L213" s="348"/>
      <c r="M213" s="348"/>
      <c r="N213" s="348"/>
      <c r="O213" s="348"/>
      <c r="P213" s="348"/>
      <c r="Q213" s="348"/>
      <c r="R213" s="348"/>
      <c r="S213" s="348"/>
      <c r="T213" s="348"/>
      <c r="U213" s="348"/>
      <c r="V213" s="348"/>
      <c r="W213" s="348"/>
      <c r="X213" s="348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  <c r="AL213" s="348"/>
      <c r="AM213" s="348"/>
      <c r="AN213" s="348"/>
      <c r="AO213" s="348"/>
      <c r="AP213" s="348"/>
      <c r="AQ213" s="348"/>
      <c r="AR213" s="348"/>
      <c r="AS213" s="348"/>
      <c r="AT213" s="348"/>
    </row>
    <row r="214" spans="2:46" ht="17.399999999999999"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</row>
    <row r="215" spans="2:46" ht="17.399999999999999">
      <c r="B215" s="348"/>
      <c r="C215" s="348"/>
      <c r="D215" s="348"/>
      <c r="E215" s="348"/>
      <c r="F215" s="348"/>
      <c r="G215" s="348"/>
      <c r="H215" s="348"/>
      <c r="I215" s="348"/>
      <c r="J215" s="348"/>
      <c r="K215" s="348"/>
      <c r="L215" s="348"/>
      <c r="M215" s="348"/>
      <c r="N215" s="348"/>
      <c r="O215" s="348"/>
      <c r="P215" s="348"/>
      <c r="Q215" s="348"/>
      <c r="R215" s="348"/>
      <c r="S215" s="348"/>
      <c r="T215" s="348"/>
      <c r="U215" s="348"/>
      <c r="V215" s="348"/>
      <c r="W215" s="348"/>
      <c r="X215" s="348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  <c r="AL215" s="348"/>
      <c r="AM215" s="348"/>
      <c r="AN215" s="348"/>
      <c r="AO215" s="348"/>
      <c r="AP215" s="348"/>
      <c r="AQ215" s="348"/>
      <c r="AR215" s="348"/>
      <c r="AS215" s="348"/>
      <c r="AT215" s="348"/>
    </row>
    <row r="216" spans="2:46" ht="17.399999999999999"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</row>
    <row r="217" spans="2:46" ht="17.399999999999999">
      <c r="B217" s="348"/>
      <c r="C217" s="348"/>
      <c r="D217" s="348"/>
      <c r="E217" s="348"/>
      <c r="F217" s="348"/>
      <c r="G217" s="348"/>
      <c r="H217" s="348"/>
      <c r="I217" s="348"/>
      <c r="J217" s="348"/>
      <c r="K217" s="348"/>
      <c r="L217" s="348"/>
      <c r="M217" s="348"/>
      <c r="N217" s="348"/>
      <c r="O217" s="348"/>
      <c r="P217" s="348"/>
      <c r="Q217" s="348"/>
      <c r="R217" s="348"/>
      <c r="S217" s="348"/>
      <c r="T217" s="34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  <c r="AL217" s="348"/>
      <c r="AM217" s="348"/>
      <c r="AN217" s="348"/>
      <c r="AO217" s="348"/>
      <c r="AP217" s="348"/>
      <c r="AQ217" s="348"/>
      <c r="AR217" s="348"/>
      <c r="AS217" s="348"/>
      <c r="AT217" s="348"/>
    </row>
    <row r="218" spans="2:46" ht="17.399999999999999">
      <c r="B218" s="348"/>
      <c r="C218" s="348"/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</row>
    <row r="219" spans="2:46" ht="17.399999999999999">
      <c r="B219" s="348"/>
      <c r="C219" s="348"/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  <c r="O219" s="348"/>
      <c r="P219" s="348"/>
      <c r="Q219" s="348"/>
      <c r="R219" s="348"/>
      <c r="S219" s="34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  <c r="AL219" s="348"/>
      <c r="AM219" s="348"/>
      <c r="AN219" s="348"/>
      <c r="AO219" s="348"/>
      <c r="AP219" s="348"/>
      <c r="AQ219" s="348"/>
      <c r="AR219" s="348"/>
      <c r="AS219" s="348"/>
      <c r="AT219" s="348"/>
    </row>
    <row r="220" spans="2:46" ht="17.399999999999999">
      <c r="B220" s="348"/>
      <c r="C220" s="348"/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</row>
    <row r="221" spans="2:46" ht="17.399999999999999">
      <c r="B221" s="348"/>
      <c r="C221" s="348"/>
      <c r="D221" s="348"/>
      <c r="E221" s="348"/>
      <c r="F221" s="348"/>
      <c r="G221" s="348"/>
      <c r="H221" s="348"/>
      <c r="I221" s="348"/>
      <c r="J221" s="348"/>
      <c r="K221" s="348"/>
      <c r="L221" s="348"/>
      <c r="M221" s="348"/>
      <c r="N221" s="348"/>
      <c r="O221" s="348"/>
      <c r="P221" s="348"/>
      <c r="Q221" s="348"/>
      <c r="R221" s="348"/>
      <c r="S221" s="34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  <c r="AL221" s="348"/>
      <c r="AM221" s="348"/>
      <c r="AN221" s="348"/>
      <c r="AO221" s="348"/>
      <c r="AP221" s="348"/>
      <c r="AQ221" s="348"/>
      <c r="AR221" s="348"/>
      <c r="AS221" s="348"/>
      <c r="AT221" s="348"/>
    </row>
    <row r="222" spans="2:46" ht="17.399999999999999">
      <c r="B222" s="348"/>
      <c r="C222" s="348"/>
      <c r="D222" s="348"/>
      <c r="E222" s="348"/>
      <c r="F222" s="348"/>
      <c r="G222" s="348"/>
      <c r="H222" s="348"/>
      <c r="I222" s="348"/>
      <c r="J222" s="348"/>
      <c r="K222" s="348"/>
      <c r="L222" s="348"/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</row>
    <row r="223" spans="2:46" ht="17.399999999999999">
      <c r="B223" s="348"/>
      <c r="C223" s="348"/>
      <c r="D223" s="348"/>
      <c r="E223" s="348"/>
      <c r="F223" s="348"/>
      <c r="G223" s="348"/>
      <c r="H223" s="348"/>
      <c r="I223" s="348"/>
      <c r="J223" s="348"/>
      <c r="K223" s="348"/>
      <c r="L223" s="348"/>
      <c r="M223" s="348"/>
      <c r="N223" s="348"/>
      <c r="O223" s="348"/>
      <c r="P223" s="348"/>
      <c r="Q223" s="348"/>
      <c r="R223" s="348"/>
      <c r="S223" s="348"/>
      <c r="T223" s="348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  <c r="AL223" s="348"/>
      <c r="AM223" s="348"/>
      <c r="AN223" s="348"/>
      <c r="AO223" s="348"/>
      <c r="AP223" s="348"/>
      <c r="AQ223" s="348"/>
      <c r="AR223" s="348"/>
      <c r="AS223" s="348"/>
      <c r="AT223" s="348"/>
    </row>
    <row r="224" spans="2:46" ht="17.399999999999999"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</row>
    <row r="225" spans="2:46" ht="17.399999999999999"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48"/>
      <c r="O225" s="348"/>
      <c r="P225" s="348"/>
      <c r="Q225" s="348"/>
      <c r="R225" s="348"/>
      <c r="S225" s="348"/>
      <c r="T225" s="348"/>
      <c r="U225" s="348"/>
      <c r="V225" s="348"/>
      <c r="W225" s="348"/>
      <c r="X225" s="348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  <c r="AL225" s="348"/>
      <c r="AM225" s="348"/>
      <c r="AN225" s="348"/>
      <c r="AO225" s="348"/>
      <c r="AP225" s="348"/>
      <c r="AQ225" s="348"/>
      <c r="AR225" s="348"/>
      <c r="AS225" s="348"/>
      <c r="AT225" s="348"/>
    </row>
    <row r="226" spans="2:46" ht="17.399999999999999">
      <c r="B226" s="348"/>
      <c r="C226" s="348"/>
      <c r="D226" s="348"/>
      <c r="E226" s="348"/>
      <c r="F226" s="348"/>
      <c r="G226" s="348"/>
      <c r="H226" s="348"/>
      <c r="I226" s="348"/>
      <c r="J226" s="348"/>
      <c r="K226" s="348"/>
      <c r="L226" s="348"/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</row>
    <row r="227" spans="2:46" ht="17.399999999999999">
      <c r="B227" s="348"/>
      <c r="C227" s="348"/>
      <c r="D227" s="348"/>
      <c r="E227" s="348"/>
      <c r="F227" s="348"/>
      <c r="G227" s="348"/>
      <c r="H227" s="348"/>
      <c r="I227" s="348"/>
      <c r="J227" s="348"/>
      <c r="K227" s="348"/>
      <c r="L227" s="348"/>
      <c r="M227" s="348"/>
      <c r="N227" s="348"/>
      <c r="O227" s="348"/>
      <c r="P227" s="348"/>
      <c r="Q227" s="348"/>
      <c r="R227" s="348"/>
      <c r="S227" s="348"/>
      <c r="T227" s="348"/>
      <c r="U227" s="348"/>
      <c r="V227" s="348"/>
      <c r="W227" s="348"/>
      <c r="X227" s="348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  <c r="AL227" s="348"/>
      <c r="AM227" s="348"/>
      <c r="AN227" s="348"/>
      <c r="AO227" s="348"/>
      <c r="AP227" s="348"/>
      <c r="AQ227" s="348"/>
      <c r="AR227" s="348"/>
      <c r="AS227" s="348"/>
      <c r="AT227" s="348"/>
    </row>
  </sheetData>
  <sortState xmlns:xlrd2="http://schemas.microsoft.com/office/spreadsheetml/2017/richdata2" ref="B3:E35">
    <sortCondition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N24" sqref="N24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6" t="s">
        <v>96</v>
      </c>
      <c r="B1" s="356"/>
      <c r="C1" s="356"/>
      <c r="D1" s="356"/>
      <c r="E1" s="356"/>
      <c r="F1" s="356"/>
      <c r="G1" s="356"/>
      <c r="H1" s="357"/>
      <c r="I1" s="357"/>
      <c r="J1" s="357"/>
      <c r="K1" s="357"/>
      <c r="L1" s="357"/>
    </row>
    <row r="2" spans="1:12" ht="17.399999999999999">
      <c r="A2" s="348"/>
      <c r="B2" s="348"/>
      <c r="C2" s="350" t="s">
        <v>91</v>
      </c>
      <c r="D2" s="350"/>
      <c r="E2" s="350"/>
      <c r="F2" s="350" t="s">
        <v>90</v>
      </c>
      <c r="G2" s="350"/>
    </row>
    <row r="3" spans="1:12" ht="17.399999999999999">
      <c r="A3" s="348"/>
      <c r="B3" s="348"/>
      <c r="C3" s="350">
        <v>20</v>
      </c>
      <c r="D3" s="350"/>
      <c r="E3" s="350"/>
      <c r="F3" s="350" t="s">
        <v>94</v>
      </c>
      <c r="G3" s="350"/>
    </row>
    <row r="4" spans="1:12" ht="17.399999999999999">
      <c r="A4" s="348"/>
      <c r="B4" s="348"/>
      <c r="C4" s="350" t="s">
        <v>93</v>
      </c>
      <c r="D4" s="350" t="s">
        <v>92</v>
      </c>
      <c r="E4" s="367"/>
      <c r="F4" s="350" t="s">
        <v>95</v>
      </c>
      <c r="G4" s="350" t="s">
        <v>92</v>
      </c>
    </row>
    <row r="5" spans="1:12" ht="17.399999999999999">
      <c r="A5" s="350">
        <v>1</v>
      </c>
      <c r="B5" s="348" t="s">
        <v>49</v>
      </c>
      <c r="C5" s="350">
        <v>2956</v>
      </c>
      <c r="D5" s="354">
        <v>147.80000000000001</v>
      </c>
      <c r="E5" s="365"/>
      <c r="F5" s="350">
        <v>2891</v>
      </c>
      <c r="G5" s="354">
        <v>144.55000000000001</v>
      </c>
    </row>
    <row r="6" spans="1:12" ht="17.399999999999999">
      <c r="A6" s="350">
        <v>2</v>
      </c>
      <c r="B6" s="348" t="s">
        <v>27</v>
      </c>
      <c r="C6" s="355">
        <v>2952</v>
      </c>
      <c r="D6" s="354">
        <v>147.6</v>
      </c>
      <c r="E6" s="365"/>
      <c r="F6" s="355">
        <v>2952</v>
      </c>
      <c r="G6" s="354">
        <v>147.6</v>
      </c>
    </row>
    <row r="7" spans="1:12" ht="17.399999999999999">
      <c r="A7" s="350">
        <v>3</v>
      </c>
      <c r="B7" s="348" t="s">
        <v>23</v>
      </c>
      <c r="C7" s="355">
        <v>2951</v>
      </c>
      <c r="D7" s="354">
        <v>147.55000000000001</v>
      </c>
      <c r="E7" s="365" t="s">
        <v>91</v>
      </c>
      <c r="F7" s="355">
        <v>2951</v>
      </c>
      <c r="G7" s="354">
        <v>147.55000000000001</v>
      </c>
    </row>
    <row r="8" spans="1:12" ht="17.399999999999999">
      <c r="A8" s="350">
        <v>4</v>
      </c>
      <c r="B8" s="348" t="s">
        <v>50</v>
      </c>
      <c r="C8" s="350">
        <v>2919</v>
      </c>
      <c r="D8" s="354">
        <v>145.94999999999999</v>
      </c>
      <c r="E8" s="365"/>
      <c r="F8" s="350">
        <v>2919</v>
      </c>
      <c r="G8" s="354">
        <v>145.94999999999999</v>
      </c>
    </row>
    <row r="9" spans="1:12" ht="17.399999999999999">
      <c r="A9" s="350">
        <v>5</v>
      </c>
      <c r="B9" s="348" t="s">
        <v>66</v>
      </c>
      <c r="C9" s="350">
        <v>2916</v>
      </c>
      <c r="D9" s="354">
        <v>145.80000000000001</v>
      </c>
      <c r="E9" s="365"/>
      <c r="F9" s="355">
        <v>2916</v>
      </c>
      <c r="G9" s="354">
        <v>145.80000000000001</v>
      </c>
      <c r="I9" s="366"/>
    </row>
    <row r="10" spans="1:12" ht="17.399999999999999">
      <c r="A10" s="350">
        <v>6</v>
      </c>
      <c r="B10" s="348" t="s">
        <v>22</v>
      </c>
      <c r="C10" s="350">
        <v>2898</v>
      </c>
      <c r="D10" s="354">
        <v>144.9</v>
      </c>
      <c r="E10" s="365" t="s">
        <v>91</v>
      </c>
      <c r="F10" s="350">
        <v>2898</v>
      </c>
      <c r="G10" s="354">
        <v>144.9</v>
      </c>
    </row>
    <row r="11" spans="1:12" ht="17.399999999999999">
      <c r="A11" s="350">
        <v>7</v>
      </c>
      <c r="B11" s="348" t="s">
        <v>24</v>
      </c>
      <c r="C11" s="350">
        <v>2887</v>
      </c>
      <c r="D11" s="354">
        <v>144.35</v>
      </c>
      <c r="E11" s="365"/>
      <c r="F11" s="350">
        <v>2885</v>
      </c>
      <c r="G11" s="354">
        <v>144.25</v>
      </c>
    </row>
    <row r="12" spans="1:12" ht="17.399999999999999">
      <c r="A12" s="350">
        <v>8</v>
      </c>
      <c r="B12" s="348" t="s">
        <v>38</v>
      </c>
      <c r="C12" s="350">
        <v>2887</v>
      </c>
      <c r="D12" s="354">
        <v>144.35</v>
      </c>
      <c r="E12" s="365" t="s">
        <v>91</v>
      </c>
      <c r="F12" s="350">
        <v>2887</v>
      </c>
      <c r="G12" s="354">
        <v>144.35</v>
      </c>
    </row>
    <row r="13" spans="1:12" ht="17.399999999999999">
      <c r="A13" s="350">
        <v>9</v>
      </c>
      <c r="B13" s="348" t="s">
        <v>54</v>
      </c>
      <c r="C13" s="350">
        <v>2869</v>
      </c>
      <c r="D13" s="354">
        <v>143.44999999999999</v>
      </c>
      <c r="E13" s="365"/>
      <c r="F13" s="350">
        <v>2869</v>
      </c>
      <c r="G13" s="354">
        <v>143.44999999999999</v>
      </c>
    </row>
    <row r="14" spans="1:12" ht="17.399999999999999">
      <c r="A14" s="350">
        <v>10</v>
      </c>
      <c r="B14" s="348" t="s">
        <v>26</v>
      </c>
      <c r="C14" s="350">
        <v>2861</v>
      </c>
      <c r="D14" s="354">
        <v>143.05000000000001</v>
      </c>
      <c r="E14" s="365"/>
      <c r="F14" s="350">
        <v>1404</v>
      </c>
      <c r="G14" s="354">
        <v>140.4</v>
      </c>
    </row>
    <row r="15" spans="1:12" ht="17.399999999999999">
      <c r="A15" s="350">
        <v>11</v>
      </c>
      <c r="B15" s="348" t="s">
        <v>25</v>
      </c>
      <c r="C15" s="350">
        <v>2846</v>
      </c>
      <c r="D15" s="354">
        <v>142.30000000000001</v>
      </c>
      <c r="F15" s="350">
        <v>2824</v>
      </c>
      <c r="G15" s="354">
        <v>141.19999999999999</v>
      </c>
    </row>
    <row r="16" spans="1:12" ht="17.399999999999999">
      <c r="A16" s="350">
        <v>12</v>
      </c>
      <c r="B16" s="348" t="s">
        <v>3</v>
      </c>
      <c r="C16" s="350">
        <v>2813</v>
      </c>
      <c r="D16" s="354">
        <v>140.65</v>
      </c>
      <c r="E16" s="365"/>
      <c r="F16" s="350">
        <v>2765</v>
      </c>
      <c r="G16" s="354">
        <v>138.25</v>
      </c>
    </row>
    <row r="17" spans="1:7" ht="17.399999999999999">
      <c r="A17" s="350">
        <v>13</v>
      </c>
      <c r="B17" s="348" t="s">
        <v>60</v>
      </c>
      <c r="C17" s="350">
        <v>2803</v>
      </c>
      <c r="D17" s="354">
        <v>140.15</v>
      </c>
      <c r="E17" s="365"/>
      <c r="F17" s="355">
        <v>2803</v>
      </c>
      <c r="G17" s="354">
        <v>140.15</v>
      </c>
    </row>
    <row r="18" spans="1:7" ht="17.399999999999999">
      <c r="A18" s="350">
        <v>14</v>
      </c>
      <c r="B18" s="348" t="s">
        <v>30</v>
      </c>
      <c r="C18" s="350">
        <v>2799</v>
      </c>
      <c r="D18" s="354">
        <v>139.94999999999999</v>
      </c>
      <c r="E18" s="365"/>
      <c r="F18" s="350">
        <v>2785</v>
      </c>
      <c r="G18" s="354">
        <v>139.25</v>
      </c>
    </row>
    <row r="19" spans="1:7" ht="17.399999999999999">
      <c r="A19" s="350">
        <v>15</v>
      </c>
      <c r="B19" s="348" t="s">
        <v>83</v>
      </c>
      <c r="C19" s="350">
        <v>2796</v>
      </c>
      <c r="D19" s="354">
        <v>139.80000000000001</v>
      </c>
      <c r="E19" s="365" t="s">
        <v>91</v>
      </c>
      <c r="F19" s="355">
        <v>2796</v>
      </c>
      <c r="G19" s="354">
        <v>139.80000000000001</v>
      </c>
    </row>
    <row r="20" spans="1:7" ht="17.399999999999999">
      <c r="A20" s="350">
        <v>16</v>
      </c>
      <c r="B20" s="348" t="s">
        <v>36</v>
      </c>
      <c r="C20" s="350">
        <v>2767</v>
      </c>
      <c r="D20" s="354">
        <v>138.35</v>
      </c>
      <c r="E20" s="365"/>
      <c r="F20" s="350">
        <v>1423</v>
      </c>
      <c r="G20" s="354">
        <v>142.30000000000001</v>
      </c>
    </row>
    <row r="21" spans="1:7" ht="17.399999999999999">
      <c r="A21" s="350">
        <v>17</v>
      </c>
      <c r="B21" s="348" t="s">
        <v>12</v>
      </c>
      <c r="C21" s="355">
        <v>2764</v>
      </c>
      <c r="D21" s="354">
        <v>138.19999999999999</v>
      </c>
      <c r="E21" s="365"/>
      <c r="F21" s="355">
        <v>2764</v>
      </c>
      <c r="G21" s="354">
        <v>138.19999999999999</v>
      </c>
    </row>
    <row r="22" spans="1:7" ht="17.399999999999999">
      <c r="A22" s="350">
        <v>18</v>
      </c>
      <c r="B22" s="348" t="s">
        <v>4</v>
      </c>
      <c r="C22" s="350">
        <v>2757</v>
      </c>
      <c r="D22" s="354">
        <v>137.85</v>
      </c>
      <c r="E22" s="365"/>
      <c r="F22" s="350">
        <v>2757</v>
      </c>
      <c r="G22" s="354">
        <v>137.85</v>
      </c>
    </row>
    <row r="23" spans="1:7" ht="17.399999999999999">
      <c r="A23" s="350">
        <v>19</v>
      </c>
      <c r="B23" s="348" t="s">
        <v>29</v>
      </c>
      <c r="C23" s="350">
        <v>2736</v>
      </c>
      <c r="D23" s="354">
        <v>136.80000000000001</v>
      </c>
      <c r="E23" s="365"/>
      <c r="F23" s="350">
        <v>2736</v>
      </c>
      <c r="G23" s="354">
        <v>136.80000000000001</v>
      </c>
    </row>
    <row r="24" spans="1:7" ht="17.399999999999999">
      <c r="A24" s="350">
        <v>20</v>
      </c>
      <c r="B24" s="348" t="s">
        <v>28</v>
      </c>
      <c r="C24" s="350">
        <v>2714</v>
      </c>
      <c r="D24" s="354">
        <v>135.69999999999999</v>
      </c>
      <c r="F24" s="350">
        <v>2684</v>
      </c>
      <c r="G24" s="354">
        <v>134.19999999999999</v>
      </c>
    </row>
    <row r="25" spans="1:7" ht="17.399999999999999">
      <c r="A25" s="350">
        <v>21</v>
      </c>
      <c r="B25" s="348" t="s">
        <v>78</v>
      </c>
      <c r="C25" s="350">
        <v>2699</v>
      </c>
      <c r="D25" s="354">
        <v>134.94999999999999</v>
      </c>
      <c r="E25" s="365" t="s">
        <v>91</v>
      </c>
      <c r="F25" s="355">
        <v>2699</v>
      </c>
      <c r="G25" s="354">
        <v>134.94999999999999</v>
      </c>
    </row>
    <row r="26" spans="1:7" ht="17.399999999999999">
      <c r="A26" s="350">
        <v>22</v>
      </c>
      <c r="B26" s="348" t="s">
        <v>37</v>
      </c>
      <c r="C26" s="355">
        <v>2675</v>
      </c>
      <c r="D26" s="354">
        <v>133.75</v>
      </c>
      <c r="E26" s="365"/>
      <c r="F26" s="355">
        <v>2675</v>
      </c>
      <c r="G26" s="354">
        <v>133.75</v>
      </c>
    </row>
    <row r="27" spans="1:7" ht="17.399999999999999">
      <c r="A27" s="350">
        <v>23</v>
      </c>
      <c r="B27" s="348" t="s">
        <v>34</v>
      </c>
      <c r="C27" s="355">
        <v>2666</v>
      </c>
      <c r="D27" s="354">
        <v>133.30000000000001</v>
      </c>
      <c r="E27" s="365"/>
      <c r="F27" s="355">
        <v>2509</v>
      </c>
      <c r="G27" s="354">
        <v>125.45</v>
      </c>
    </row>
    <row r="28" spans="1:7" ht="17.399999999999999">
      <c r="A28" s="350">
        <v>24</v>
      </c>
      <c r="B28" s="348" t="s">
        <v>51</v>
      </c>
      <c r="C28" s="355">
        <v>2639</v>
      </c>
      <c r="D28" s="354">
        <v>131.94999999999999</v>
      </c>
      <c r="F28" s="355">
        <v>0</v>
      </c>
      <c r="G28" s="354">
        <v>0</v>
      </c>
    </row>
    <row r="29" spans="1:7" ht="17.399999999999999">
      <c r="A29" s="350">
        <v>25</v>
      </c>
      <c r="B29" s="348" t="s">
        <v>55</v>
      </c>
      <c r="C29" s="350">
        <v>2635</v>
      </c>
      <c r="D29" s="354">
        <v>131.75</v>
      </c>
      <c r="E29" s="365"/>
      <c r="F29" s="355">
        <v>2635</v>
      </c>
      <c r="G29" s="354">
        <v>131.75</v>
      </c>
    </row>
    <row r="30" spans="1:7" ht="17.399999999999999">
      <c r="A30" s="350">
        <v>26</v>
      </c>
      <c r="B30" s="348" t="s">
        <v>53</v>
      </c>
      <c r="C30" s="355">
        <v>2613</v>
      </c>
      <c r="D30" s="354">
        <v>130.65</v>
      </c>
      <c r="E30" s="365"/>
      <c r="F30" s="355">
        <v>2551</v>
      </c>
      <c r="G30" s="354">
        <v>127.55</v>
      </c>
    </row>
    <row r="31" spans="1:7" ht="17.399999999999999">
      <c r="A31" s="350">
        <v>27</v>
      </c>
      <c r="B31" s="348" t="s">
        <v>32</v>
      </c>
      <c r="C31" s="355">
        <v>2539</v>
      </c>
      <c r="D31" s="354">
        <v>126.95</v>
      </c>
      <c r="E31" s="365"/>
      <c r="F31" s="355">
        <v>2539</v>
      </c>
      <c r="G31" s="354">
        <v>126.95</v>
      </c>
    </row>
    <row r="32" spans="1:7" ht="17.399999999999999">
      <c r="A32" s="350">
        <v>28</v>
      </c>
      <c r="B32" s="348" t="s">
        <v>31</v>
      </c>
      <c r="C32" s="355">
        <v>2537</v>
      </c>
      <c r="D32" s="354">
        <v>126.85</v>
      </c>
      <c r="E32" s="365" t="s">
        <v>91</v>
      </c>
      <c r="F32" s="355">
        <v>2537</v>
      </c>
      <c r="G32" s="354">
        <v>126.85</v>
      </c>
    </row>
    <row r="33" spans="1:7" ht="17.399999999999999">
      <c r="A33" s="350">
        <v>29</v>
      </c>
      <c r="B33" s="348" t="s">
        <v>41</v>
      </c>
      <c r="C33" s="350">
        <v>2515</v>
      </c>
      <c r="D33" s="354">
        <v>125.75</v>
      </c>
      <c r="E33" s="365"/>
      <c r="F33" s="355">
        <v>2437</v>
      </c>
      <c r="G33" s="354">
        <v>121.85</v>
      </c>
    </row>
    <row r="34" spans="1:7" ht="17.399999999999999">
      <c r="A34" s="350">
        <v>30</v>
      </c>
      <c r="B34" s="348" t="s">
        <v>33</v>
      </c>
      <c r="C34" s="355">
        <v>2501</v>
      </c>
      <c r="D34" s="354">
        <v>125.05</v>
      </c>
      <c r="E34" s="365"/>
      <c r="F34" s="355">
        <v>2389</v>
      </c>
      <c r="G34" s="354">
        <v>119.45</v>
      </c>
    </row>
    <row r="35" spans="1:7" ht="17.399999999999999">
      <c r="A35" s="350">
        <v>31</v>
      </c>
      <c r="B35" s="348" t="s">
        <v>63</v>
      </c>
      <c r="C35" s="350">
        <v>2487</v>
      </c>
      <c r="D35" s="354">
        <v>124.35</v>
      </c>
      <c r="E35" s="365"/>
      <c r="F35" s="355">
        <v>2487</v>
      </c>
      <c r="G35" s="354">
        <v>124.35</v>
      </c>
    </row>
    <row r="36" spans="1:7" ht="17.399999999999999">
      <c r="A36" s="350">
        <v>32</v>
      </c>
      <c r="B36" s="348" t="s">
        <v>77</v>
      </c>
      <c r="C36" s="355">
        <v>2471</v>
      </c>
      <c r="D36" s="354">
        <v>123.55</v>
      </c>
      <c r="E36" s="365" t="s">
        <v>91</v>
      </c>
      <c r="F36" s="355">
        <v>2471</v>
      </c>
      <c r="G36" s="354">
        <v>123.55</v>
      </c>
    </row>
    <row r="37" spans="1:7" ht="17.399999999999999">
      <c r="A37" s="350">
        <v>33</v>
      </c>
      <c r="B37" s="348" t="s">
        <v>61</v>
      </c>
      <c r="C37" s="350">
        <v>2445</v>
      </c>
      <c r="D37" s="354">
        <v>122.25</v>
      </c>
      <c r="E37" s="365"/>
      <c r="F37" s="355">
        <v>2445</v>
      </c>
      <c r="G37" s="354">
        <v>122.25</v>
      </c>
    </row>
    <row r="38" spans="1:7" ht="17.399999999999999">
      <c r="A38" s="350">
        <v>34</v>
      </c>
      <c r="B38" s="348" t="s">
        <v>35</v>
      </c>
      <c r="C38" s="355">
        <v>2411</v>
      </c>
      <c r="D38" s="354">
        <v>120.55</v>
      </c>
      <c r="E38" s="365"/>
      <c r="F38" s="355">
        <v>2411</v>
      </c>
      <c r="G38" s="354">
        <v>120.55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K37" sqref="K37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73" t="s">
        <v>101</v>
      </c>
      <c r="C1" s="373"/>
      <c r="D1" s="373"/>
      <c r="E1" s="373"/>
      <c r="F1" s="373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23</v>
      </c>
      <c r="C3" s="73">
        <v>2951</v>
      </c>
      <c r="D3" s="135">
        <v>147.55000000000001</v>
      </c>
      <c r="E3" s="293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27</v>
      </c>
      <c r="C4" s="73">
        <v>2951</v>
      </c>
      <c r="D4" s="135">
        <v>147.55000000000001</v>
      </c>
      <c r="E4" s="293">
        <v>30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22</v>
      </c>
      <c r="C5" s="73">
        <v>2898</v>
      </c>
      <c r="D5" s="135">
        <v>144.9</v>
      </c>
      <c r="E5" s="293">
        <v>30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49</v>
      </c>
      <c r="C6" s="73">
        <v>2880</v>
      </c>
      <c r="D6" s="135">
        <v>144</v>
      </c>
      <c r="E6" s="293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66</v>
      </c>
      <c r="C7" s="95">
        <v>2861</v>
      </c>
      <c r="D7" s="135">
        <v>143.05000000000001</v>
      </c>
      <c r="E7" s="293">
        <v>29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38</v>
      </c>
      <c r="C8" s="73">
        <v>2887</v>
      </c>
      <c r="D8" s="135">
        <v>144.35</v>
      </c>
      <c r="E8" s="293">
        <v>28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24</v>
      </c>
      <c r="C9" s="73">
        <v>2868</v>
      </c>
      <c r="D9" s="135">
        <v>143.4</v>
      </c>
      <c r="E9" s="293">
        <v>27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25</v>
      </c>
      <c r="C10" s="73">
        <v>2824</v>
      </c>
      <c r="D10" s="135">
        <v>141.19999999999999</v>
      </c>
      <c r="E10" s="293">
        <v>27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50</v>
      </c>
      <c r="C11" s="73">
        <v>2864</v>
      </c>
      <c r="D11" s="135">
        <v>143.19999999999999</v>
      </c>
      <c r="E11" s="371">
        <v>26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54</v>
      </c>
      <c r="C12" s="53">
        <v>2828</v>
      </c>
      <c r="D12" s="138">
        <v>141.4</v>
      </c>
      <c r="E12" s="129">
        <v>26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26</v>
      </c>
      <c r="C13" s="307">
        <v>0</v>
      </c>
      <c r="D13" s="138">
        <v>0</v>
      </c>
      <c r="E13" s="372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6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3</v>
      </c>
      <c r="C16" s="95">
        <v>2732</v>
      </c>
      <c r="D16" s="124">
        <v>136.6</v>
      </c>
      <c r="E16" s="125">
        <v>29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60</v>
      </c>
      <c r="C17" s="73">
        <v>2771</v>
      </c>
      <c r="D17" s="124">
        <v>138.55000000000001</v>
      </c>
      <c r="E17" s="125">
        <v>28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29</v>
      </c>
      <c r="C18" s="73">
        <v>2723</v>
      </c>
      <c r="D18" s="124">
        <v>136.15</v>
      </c>
      <c r="E18" s="125">
        <v>28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78</v>
      </c>
      <c r="C19" s="73">
        <v>2699</v>
      </c>
      <c r="D19" s="124">
        <v>134.94999999999999</v>
      </c>
      <c r="E19" s="125">
        <v>28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28</v>
      </c>
      <c r="C20" s="95">
        <v>2651</v>
      </c>
      <c r="D20" s="124">
        <v>132.55000000000001</v>
      </c>
      <c r="E20" s="125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4</v>
      </c>
      <c r="C21" s="95">
        <v>2610</v>
      </c>
      <c r="D21" s="124">
        <v>130.5</v>
      </c>
      <c r="E21" s="125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12</v>
      </c>
      <c r="C22" s="73">
        <v>2708</v>
      </c>
      <c r="D22" s="124">
        <v>135.4</v>
      </c>
      <c r="E22" s="125">
        <v>27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37</v>
      </c>
      <c r="C23" s="73">
        <v>2616</v>
      </c>
      <c r="D23" s="124">
        <v>130.80000000000001</v>
      </c>
      <c r="E23" s="140">
        <v>27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55</v>
      </c>
      <c r="C24" s="73">
        <v>2496</v>
      </c>
      <c r="D24" s="124">
        <v>124.8</v>
      </c>
      <c r="E24" s="125">
        <v>27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83</v>
      </c>
      <c r="C25" s="73">
        <v>2796</v>
      </c>
      <c r="D25" s="124">
        <v>139.80000000000001</v>
      </c>
      <c r="E25" s="140">
        <v>26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30</v>
      </c>
      <c r="C26" s="96">
        <v>2708</v>
      </c>
      <c r="D26" s="294">
        <v>135.4</v>
      </c>
      <c r="E26" s="129">
        <v>24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36</v>
      </c>
      <c r="C27" s="96">
        <v>0</v>
      </c>
      <c r="D27" s="294">
        <v>0</v>
      </c>
      <c r="E27" s="362">
        <v>0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31</v>
      </c>
      <c r="C30" s="73">
        <v>2537</v>
      </c>
      <c r="D30" s="124">
        <v>126.85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77</v>
      </c>
      <c r="C31" s="73">
        <v>2471</v>
      </c>
      <c r="D31" s="124">
        <v>123.55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32</v>
      </c>
      <c r="C32" s="73">
        <v>2480</v>
      </c>
      <c r="D32" s="124">
        <v>124</v>
      </c>
      <c r="E32" s="125">
        <v>29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34</v>
      </c>
      <c r="C33" s="73">
        <v>2477</v>
      </c>
      <c r="D33" s="124">
        <v>123.85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63</v>
      </c>
      <c r="C34" s="73">
        <v>2345</v>
      </c>
      <c r="D34" s="52">
        <v>117.25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33</v>
      </c>
      <c r="C35" s="73">
        <v>2313</v>
      </c>
      <c r="D35" s="52">
        <v>115.65</v>
      </c>
      <c r="E35" s="125">
        <v>29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53</v>
      </c>
      <c r="C36" s="73">
        <v>2452</v>
      </c>
      <c r="D36" s="52">
        <v>122.6</v>
      </c>
      <c r="E36" s="125">
        <v>28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61</v>
      </c>
      <c r="C37" s="95">
        <v>2384</v>
      </c>
      <c r="D37" s="52">
        <v>119.2</v>
      </c>
      <c r="E37" s="125">
        <v>28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41</v>
      </c>
      <c r="C38" s="95">
        <v>2375</v>
      </c>
      <c r="D38" s="52">
        <v>118.75</v>
      </c>
      <c r="E38" s="125">
        <v>28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35</v>
      </c>
      <c r="C39" s="53">
        <v>0</v>
      </c>
      <c r="D39" s="127">
        <v>0</v>
      </c>
      <c r="E39" s="128">
        <v>0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D23" sqref="D23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4" t="s">
        <v>7</v>
      </c>
      <c r="G1" s="374"/>
      <c r="H1" s="374"/>
      <c r="I1" s="58"/>
      <c r="J1" s="58"/>
      <c r="K1" s="59"/>
      <c r="L1" s="374" t="s">
        <v>8</v>
      </c>
      <c r="M1" s="374"/>
      <c r="N1" s="374"/>
      <c r="O1" s="58"/>
      <c r="P1" s="58"/>
      <c r="Q1" s="59"/>
      <c r="R1" s="374" t="s">
        <v>9</v>
      </c>
      <c r="S1" s="374"/>
      <c r="T1" s="374"/>
      <c r="U1" s="58"/>
      <c r="V1" s="58"/>
      <c r="W1" s="59"/>
      <c r="X1" s="374" t="s">
        <v>56</v>
      </c>
      <c r="Y1" s="374"/>
      <c r="Z1" s="374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7">
        <v>1</v>
      </c>
      <c r="C3" s="318" t="s">
        <v>27</v>
      </c>
      <c r="D3" s="264">
        <f>SUM(K3+Q3+W3+AC3)</f>
        <v>2951</v>
      </c>
      <c r="E3" s="283">
        <f>SUM(D3)/20</f>
        <v>147.55000000000001</v>
      </c>
      <c r="F3" s="265">
        <v>144</v>
      </c>
      <c r="G3" s="265">
        <v>144</v>
      </c>
      <c r="H3" s="265">
        <v>148</v>
      </c>
      <c r="I3" s="265">
        <v>144</v>
      </c>
      <c r="J3" s="265">
        <v>148</v>
      </c>
      <c r="K3" s="264">
        <f>SUM(F3:J3)</f>
        <v>728</v>
      </c>
      <c r="L3" s="265">
        <v>148</v>
      </c>
      <c r="M3" s="265">
        <v>148</v>
      </c>
      <c r="N3" s="265">
        <v>141</v>
      </c>
      <c r="O3" s="265">
        <v>144</v>
      </c>
      <c r="P3" s="265">
        <v>144</v>
      </c>
      <c r="Q3" s="264">
        <f>SUM(L3:P3)</f>
        <v>725</v>
      </c>
      <c r="R3" s="284">
        <v>152</v>
      </c>
      <c r="S3" s="265">
        <v>148</v>
      </c>
      <c r="T3" s="265">
        <v>152</v>
      </c>
      <c r="U3" s="265">
        <v>148</v>
      </c>
      <c r="V3" s="265">
        <v>148</v>
      </c>
      <c r="W3" s="264">
        <f>SUM(R3:V3)</f>
        <v>748</v>
      </c>
      <c r="X3" s="285">
        <v>152</v>
      </c>
      <c r="Y3" s="285">
        <v>150</v>
      </c>
      <c r="Z3" s="285">
        <v>152</v>
      </c>
      <c r="AA3" s="285">
        <v>148</v>
      </c>
      <c r="AB3" s="285">
        <v>148</v>
      </c>
      <c r="AC3" s="286">
        <f>SUM(X3:AB3)</f>
        <v>750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23</v>
      </c>
      <c r="D4" s="60">
        <f>SUM(K4+Q4+W4+AC4)</f>
        <v>2951</v>
      </c>
      <c r="E4" s="61">
        <f>SUM(D4)/20</f>
        <v>147.55000000000001</v>
      </c>
      <c r="F4" s="62">
        <v>144</v>
      </c>
      <c r="G4" s="62">
        <v>148</v>
      </c>
      <c r="H4" s="62">
        <v>148</v>
      </c>
      <c r="I4" s="62">
        <v>148</v>
      </c>
      <c r="J4" s="62">
        <v>148</v>
      </c>
      <c r="K4" s="60">
        <f>SUM(F4:J4)</f>
        <v>736</v>
      </c>
      <c r="L4" s="62">
        <v>152</v>
      </c>
      <c r="M4" s="62">
        <v>148</v>
      </c>
      <c r="N4" s="62">
        <v>148</v>
      </c>
      <c r="O4" s="62">
        <v>148</v>
      </c>
      <c r="P4" s="62">
        <v>148</v>
      </c>
      <c r="Q4" s="60">
        <f>SUM(L4:P4)</f>
        <v>744</v>
      </c>
      <c r="R4" s="403">
        <v>150</v>
      </c>
      <c r="S4" s="62">
        <v>147</v>
      </c>
      <c r="T4" s="62">
        <v>148</v>
      </c>
      <c r="U4" s="62">
        <v>144</v>
      </c>
      <c r="V4" s="62">
        <v>148</v>
      </c>
      <c r="W4" s="60">
        <f>SUM(R4:V4)</f>
        <v>737</v>
      </c>
      <c r="X4" s="404">
        <v>144</v>
      </c>
      <c r="Y4" s="404">
        <v>150</v>
      </c>
      <c r="Z4" s="404">
        <v>148</v>
      </c>
      <c r="AA4" s="404">
        <v>144</v>
      </c>
      <c r="AB4" s="404">
        <v>148</v>
      </c>
      <c r="AC4" s="287">
        <f>SUM(X4:AB4)</f>
        <v>734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22</v>
      </c>
      <c r="D5" s="60">
        <f>SUM(K5+Q5+W5+AC5)</f>
        <v>2898</v>
      </c>
      <c r="E5" s="61">
        <f>SUM(D5)/20</f>
        <v>144.9</v>
      </c>
      <c r="F5" s="62">
        <v>142</v>
      </c>
      <c r="G5" s="62">
        <v>140</v>
      </c>
      <c r="H5" s="62">
        <v>148</v>
      </c>
      <c r="I5" s="62">
        <v>143</v>
      </c>
      <c r="J5" s="62">
        <v>148</v>
      </c>
      <c r="K5" s="60">
        <f>SUM(F5:J5)</f>
        <v>721</v>
      </c>
      <c r="L5" s="62">
        <v>148</v>
      </c>
      <c r="M5" s="62">
        <v>146</v>
      </c>
      <c r="N5" s="62">
        <v>148</v>
      </c>
      <c r="O5" s="62">
        <v>148</v>
      </c>
      <c r="P5" s="62">
        <v>144</v>
      </c>
      <c r="Q5" s="60">
        <f>SUM(L5:P5)</f>
        <v>734</v>
      </c>
      <c r="R5" s="359">
        <v>140</v>
      </c>
      <c r="S5" s="62">
        <v>142</v>
      </c>
      <c r="T5" s="62">
        <v>140</v>
      </c>
      <c r="U5" s="62">
        <v>144</v>
      </c>
      <c r="V5" s="62">
        <v>148</v>
      </c>
      <c r="W5" s="60">
        <f>SUM(R5:V5)</f>
        <v>714</v>
      </c>
      <c r="X5" s="360">
        <v>142</v>
      </c>
      <c r="Y5" s="360">
        <v>148</v>
      </c>
      <c r="Z5" s="360">
        <v>148</v>
      </c>
      <c r="AA5" s="360">
        <v>143</v>
      </c>
      <c r="AB5" s="360">
        <v>148</v>
      </c>
      <c r="AC5" s="287">
        <f>SUM(X5:AB5)</f>
        <v>729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38</v>
      </c>
      <c r="D6" s="60">
        <f>SUM(K6+Q6+W6+AC6)</f>
        <v>2887</v>
      </c>
      <c r="E6" s="61">
        <f>SUM(D6)/20</f>
        <v>144.35</v>
      </c>
      <c r="F6" s="62">
        <v>131</v>
      </c>
      <c r="G6" s="62">
        <v>144</v>
      </c>
      <c r="H6" s="62">
        <v>146</v>
      </c>
      <c r="I6" s="62">
        <v>141</v>
      </c>
      <c r="J6" s="62">
        <v>131</v>
      </c>
      <c r="K6" s="60">
        <f>SUM(F6:J6)</f>
        <v>693</v>
      </c>
      <c r="L6" s="62">
        <v>146</v>
      </c>
      <c r="M6" s="62">
        <v>144</v>
      </c>
      <c r="N6" s="62">
        <v>150</v>
      </c>
      <c r="O6" s="62">
        <v>150</v>
      </c>
      <c r="P6" s="62">
        <v>148</v>
      </c>
      <c r="Q6" s="60">
        <f>SUM(L6:P6)</f>
        <v>738</v>
      </c>
      <c r="R6" s="62">
        <v>144</v>
      </c>
      <c r="S6" s="62">
        <v>144</v>
      </c>
      <c r="T6" s="62">
        <v>144</v>
      </c>
      <c r="U6" s="62">
        <v>144</v>
      </c>
      <c r="V6" s="62">
        <v>148</v>
      </c>
      <c r="W6" s="60">
        <f>SUM(R6:V6)</f>
        <v>724</v>
      </c>
      <c r="X6" s="360">
        <v>148</v>
      </c>
      <c r="Y6" s="360">
        <v>144</v>
      </c>
      <c r="Z6" s="360">
        <v>146</v>
      </c>
      <c r="AA6" s="360">
        <v>148</v>
      </c>
      <c r="AB6" s="360">
        <v>146</v>
      </c>
      <c r="AC6" s="287">
        <f>SUM(X6:AB6)</f>
        <v>732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49</v>
      </c>
      <c r="D7" s="60">
        <f>SUM(K7+Q7+W7+AC7)</f>
        <v>2880</v>
      </c>
      <c r="E7" s="61">
        <f>SUM(D7)/20</f>
        <v>144</v>
      </c>
      <c r="F7" s="62">
        <v>144</v>
      </c>
      <c r="G7" s="62">
        <v>148</v>
      </c>
      <c r="H7" s="62">
        <v>144</v>
      </c>
      <c r="I7" s="62">
        <v>144</v>
      </c>
      <c r="J7" s="62">
        <v>144</v>
      </c>
      <c r="K7" s="60">
        <f>SUM(F7:J7)</f>
        <v>724</v>
      </c>
      <c r="L7" s="62">
        <v>144</v>
      </c>
      <c r="M7" s="62">
        <v>144</v>
      </c>
      <c r="N7" s="62">
        <v>148</v>
      </c>
      <c r="O7" s="62">
        <v>128</v>
      </c>
      <c r="P7" s="62">
        <v>144</v>
      </c>
      <c r="Q7" s="60">
        <f>SUM(L7:P7)</f>
        <v>708</v>
      </c>
      <c r="R7" s="62">
        <v>148</v>
      </c>
      <c r="S7" s="62">
        <v>144</v>
      </c>
      <c r="T7" s="62">
        <v>148</v>
      </c>
      <c r="U7" s="62">
        <v>148</v>
      </c>
      <c r="V7" s="62">
        <v>144</v>
      </c>
      <c r="W7" s="60">
        <f>SUM(R7:V7)</f>
        <v>732</v>
      </c>
      <c r="X7" s="360">
        <v>140</v>
      </c>
      <c r="Y7" s="360">
        <v>144</v>
      </c>
      <c r="Z7" s="360">
        <v>144</v>
      </c>
      <c r="AA7" s="360">
        <v>140</v>
      </c>
      <c r="AB7" s="360">
        <v>148</v>
      </c>
      <c r="AC7" s="287">
        <f>SUM(X7:AB7)</f>
        <v>716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24</v>
      </c>
      <c r="D8" s="60">
        <f>SUM(K8+Q8+W8+AC8)</f>
        <v>2868</v>
      </c>
      <c r="E8" s="61">
        <f>SUM(D8)/20</f>
        <v>143.4</v>
      </c>
      <c r="F8" s="62">
        <v>148</v>
      </c>
      <c r="G8" s="62">
        <v>144</v>
      </c>
      <c r="H8" s="62">
        <v>140</v>
      </c>
      <c r="I8" s="62">
        <v>144</v>
      </c>
      <c r="J8" s="62">
        <v>152</v>
      </c>
      <c r="K8" s="60">
        <f>SUM(F8:J8)</f>
        <v>728</v>
      </c>
      <c r="L8" s="62">
        <v>144</v>
      </c>
      <c r="M8" s="62">
        <v>144</v>
      </c>
      <c r="N8" s="62">
        <v>145</v>
      </c>
      <c r="O8" s="62">
        <v>129</v>
      </c>
      <c r="P8" s="62">
        <v>144</v>
      </c>
      <c r="Q8" s="60">
        <f>SUM(L8:P8)</f>
        <v>706</v>
      </c>
      <c r="R8" s="62">
        <v>148</v>
      </c>
      <c r="S8" s="62">
        <v>148</v>
      </c>
      <c r="T8" s="62">
        <v>143</v>
      </c>
      <c r="U8" s="62">
        <v>144</v>
      </c>
      <c r="V8" s="62">
        <v>148</v>
      </c>
      <c r="W8" s="60">
        <f>SUM(R8:V8)</f>
        <v>731</v>
      </c>
      <c r="X8" s="62">
        <v>147</v>
      </c>
      <c r="Y8" s="62">
        <v>131</v>
      </c>
      <c r="Z8" s="62">
        <v>144</v>
      </c>
      <c r="AA8" s="62">
        <v>148</v>
      </c>
      <c r="AB8" s="62">
        <v>133</v>
      </c>
      <c r="AC8" s="287">
        <f>SUM(X8:AB8)</f>
        <v>703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50</v>
      </c>
      <c r="D9" s="60">
        <f>SUM(K9+Q9+W9+AC9)</f>
        <v>2864</v>
      </c>
      <c r="E9" s="61">
        <f>SUM(D9)/20</f>
        <v>143.19999999999999</v>
      </c>
      <c r="F9" s="62">
        <v>148</v>
      </c>
      <c r="G9" s="62">
        <v>144</v>
      </c>
      <c r="H9" s="62">
        <v>148</v>
      </c>
      <c r="I9" s="62">
        <v>148</v>
      </c>
      <c r="J9" s="62">
        <v>148</v>
      </c>
      <c r="K9" s="60">
        <f>SUM(F9:J9)</f>
        <v>736</v>
      </c>
      <c r="L9" s="62">
        <v>132</v>
      </c>
      <c r="M9" s="62">
        <v>144</v>
      </c>
      <c r="N9" s="62">
        <v>144</v>
      </c>
      <c r="O9" s="62">
        <v>148</v>
      </c>
      <c r="P9" s="62">
        <v>148</v>
      </c>
      <c r="Q9" s="60">
        <f>SUM(L9:P9)</f>
        <v>716</v>
      </c>
      <c r="R9" s="62">
        <v>148</v>
      </c>
      <c r="S9" s="62">
        <v>144</v>
      </c>
      <c r="T9" s="62">
        <v>148</v>
      </c>
      <c r="U9" s="62">
        <v>136</v>
      </c>
      <c r="V9" s="62">
        <v>135</v>
      </c>
      <c r="W9" s="60">
        <f>SUM(R9:V9)</f>
        <v>711</v>
      </c>
      <c r="X9" s="273">
        <v>148</v>
      </c>
      <c r="Y9" s="273">
        <v>140</v>
      </c>
      <c r="Z9" s="273">
        <v>129</v>
      </c>
      <c r="AA9" s="273">
        <v>144</v>
      </c>
      <c r="AB9" s="273">
        <v>140</v>
      </c>
      <c r="AC9" s="287">
        <f>SUM(X9:AB9)</f>
        <v>701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66</v>
      </c>
      <c r="D10" s="60">
        <f>SUM(K10+Q10+W10+AC10)</f>
        <v>2861</v>
      </c>
      <c r="E10" s="61">
        <f>SUM(D10)/20</f>
        <v>143.05000000000001</v>
      </c>
      <c r="F10" s="62">
        <v>148</v>
      </c>
      <c r="G10" s="62">
        <v>144</v>
      </c>
      <c r="H10" s="62">
        <v>144</v>
      </c>
      <c r="I10" s="62">
        <v>148</v>
      </c>
      <c r="J10" s="62">
        <v>144</v>
      </c>
      <c r="K10" s="60">
        <f>SUM(F10:J10)</f>
        <v>728</v>
      </c>
      <c r="L10" s="62">
        <v>140</v>
      </c>
      <c r="M10" s="62">
        <v>147</v>
      </c>
      <c r="N10" s="62">
        <v>144</v>
      </c>
      <c r="O10" s="62">
        <v>144</v>
      </c>
      <c r="P10" s="62">
        <v>135</v>
      </c>
      <c r="Q10" s="60">
        <f>SUM(L10:P10)</f>
        <v>710</v>
      </c>
      <c r="R10" s="359">
        <v>148</v>
      </c>
      <c r="S10" s="62">
        <v>140</v>
      </c>
      <c r="T10" s="62">
        <v>148</v>
      </c>
      <c r="U10" s="62">
        <v>130</v>
      </c>
      <c r="V10" s="62">
        <v>144</v>
      </c>
      <c r="W10" s="60">
        <f>SUM(R10:V10)</f>
        <v>710</v>
      </c>
      <c r="X10" s="360">
        <v>140</v>
      </c>
      <c r="Y10" s="360">
        <v>135</v>
      </c>
      <c r="Z10" s="360">
        <v>146</v>
      </c>
      <c r="AA10" s="360">
        <v>148</v>
      </c>
      <c r="AB10" s="360">
        <v>144</v>
      </c>
      <c r="AC10" s="287">
        <f>SUM(X10:AB10)</f>
        <v>713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54</v>
      </c>
      <c r="D11" s="60">
        <f>SUM(K11+Q11+W11+AC11)</f>
        <v>2828</v>
      </c>
      <c r="E11" s="61">
        <f>SUM(D11)/20</f>
        <v>141.4</v>
      </c>
      <c r="F11" s="62">
        <v>143</v>
      </c>
      <c r="G11" s="62">
        <v>143</v>
      </c>
      <c r="H11" s="62">
        <v>129</v>
      </c>
      <c r="I11" s="62">
        <v>124</v>
      </c>
      <c r="J11" s="62">
        <v>141</v>
      </c>
      <c r="K11" s="60">
        <f>SUM(F11:J11)</f>
        <v>680</v>
      </c>
      <c r="L11" s="62">
        <v>127</v>
      </c>
      <c r="M11" s="62">
        <v>144</v>
      </c>
      <c r="N11" s="62">
        <v>148</v>
      </c>
      <c r="O11" s="62">
        <v>144</v>
      </c>
      <c r="P11" s="62">
        <v>146</v>
      </c>
      <c r="Q11" s="60">
        <f>SUM(L11:P11)</f>
        <v>709</v>
      </c>
      <c r="R11" s="359">
        <v>129</v>
      </c>
      <c r="S11" s="62">
        <v>148</v>
      </c>
      <c r="T11" s="62">
        <v>148</v>
      </c>
      <c r="U11" s="62">
        <v>144</v>
      </c>
      <c r="V11" s="62">
        <v>144</v>
      </c>
      <c r="W11" s="60">
        <f>SUM(R11:V11)</f>
        <v>713</v>
      </c>
      <c r="X11" s="273">
        <v>144</v>
      </c>
      <c r="Y11" s="273">
        <v>146</v>
      </c>
      <c r="Z11" s="273">
        <v>140</v>
      </c>
      <c r="AA11" s="273">
        <v>150</v>
      </c>
      <c r="AB11" s="273">
        <v>146</v>
      </c>
      <c r="AC11" s="287">
        <f>SUM(X11:AB11)</f>
        <v>726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25</v>
      </c>
      <c r="D12" s="60">
        <f>SUM(K12+Q12+W12+AC12)</f>
        <v>2824</v>
      </c>
      <c r="E12" s="61">
        <f>SUM(D12)/20</f>
        <v>141.19999999999999</v>
      </c>
      <c r="F12" s="62">
        <v>120</v>
      </c>
      <c r="G12" s="62">
        <v>131</v>
      </c>
      <c r="H12" s="62">
        <v>144</v>
      </c>
      <c r="I12" s="62">
        <v>142</v>
      </c>
      <c r="J12" s="62">
        <v>144</v>
      </c>
      <c r="K12" s="60">
        <f>SUM(F12:J12)</f>
        <v>681</v>
      </c>
      <c r="L12" s="62">
        <v>142</v>
      </c>
      <c r="M12" s="62">
        <v>144</v>
      </c>
      <c r="N12" s="62">
        <v>145</v>
      </c>
      <c r="O12" s="62">
        <v>144</v>
      </c>
      <c r="P12" s="62">
        <v>140</v>
      </c>
      <c r="Q12" s="60">
        <f>SUM(L12:P12)</f>
        <v>715</v>
      </c>
      <c r="R12" s="62">
        <v>146</v>
      </c>
      <c r="S12" s="62">
        <v>144</v>
      </c>
      <c r="T12" s="62">
        <v>146</v>
      </c>
      <c r="U12" s="62">
        <v>120</v>
      </c>
      <c r="V12" s="62">
        <v>148</v>
      </c>
      <c r="W12" s="60">
        <f>SUM(R12:V12)</f>
        <v>704</v>
      </c>
      <c r="X12" s="360">
        <v>146</v>
      </c>
      <c r="Y12" s="360">
        <v>142</v>
      </c>
      <c r="Z12" s="360">
        <v>150</v>
      </c>
      <c r="AA12" s="360">
        <v>142</v>
      </c>
      <c r="AB12" s="360">
        <v>144</v>
      </c>
      <c r="AC12" s="287">
        <f>SUM(X12:AB12)</f>
        <v>724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83</v>
      </c>
      <c r="D13" s="60">
        <f>SUM(K13+Q13+W13+AC13)</f>
        <v>2796</v>
      </c>
      <c r="E13" s="61">
        <f>SUM(D13)/20</f>
        <v>139.80000000000001</v>
      </c>
      <c r="F13" s="62">
        <v>144</v>
      </c>
      <c r="G13" s="62">
        <v>148</v>
      </c>
      <c r="H13" s="62">
        <v>145</v>
      </c>
      <c r="I13" s="62">
        <v>148</v>
      </c>
      <c r="J13" s="62">
        <v>126</v>
      </c>
      <c r="K13" s="60">
        <f>SUM(F13:J13)</f>
        <v>711</v>
      </c>
      <c r="L13" s="62">
        <v>140</v>
      </c>
      <c r="M13" s="62">
        <v>119</v>
      </c>
      <c r="N13" s="62">
        <v>144</v>
      </c>
      <c r="O13" s="62">
        <v>140</v>
      </c>
      <c r="P13" s="62">
        <v>148</v>
      </c>
      <c r="Q13" s="60">
        <f>SUM(L13:P13)</f>
        <v>691</v>
      </c>
      <c r="R13" s="359">
        <v>130</v>
      </c>
      <c r="S13" s="359">
        <v>148</v>
      </c>
      <c r="T13" s="359">
        <v>140</v>
      </c>
      <c r="U13" s="359">
        <v>127</v>
      </c>
      <c r="V13" s="62">
        <v>140</v>
      </c>
      <c r="W13" s="60">
        <f>SUM(R13:V13)</f>
        <v>685</v>
      </c>
      <c r="X13" s="273">
        <v>144</v>
      </c>
      <c r="Y13" s="273">
        <v>143</v>
      </c>
      <c r="Z13" s="273">
        <v>133</v>
      </c>
      <c r="AA13" s="273">
        <v>141</v>
      </c>
      <c r="AB13" s="273">
        <v>148</v>
      </c>
      <c r="AC13" s="274">
        <f>SUM(X13:AB13)</f>
        <v>709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60</v>
      </c>
      <c r="D14" s="60">
        <f>SUM(K14+Q14+W14+AC14)</f>
        <v>2771</v>
      </c>
      <c r="E14" s="61">
        <f>SUM(D14)/20</f>
        <v>138.55000000000001</v>
      </c>
      <c r="F14" s="62">
        <v>144</v>
      </c>
      <c r="G14" s="62">
        <v>124</v>
      </c>
      <c r="H14" s="62">
        <v>112</v>
      </c>
      <c r="I14" s="62">
        <v>125</v>
      </c>
      <c r="J14" s="62">
        <v>133</v>
      </c>
      <c r="K14" s="60">
        <f>SUM(F14:J14)</f>
        <v>638</v>
      </c>
      <c r="L14" s="62">
        <v>148</v>
      </c>
      <c r="M14" s="62">
        <v>144</v>
      </c>
      <c r="N14" s="62">
        <v>148</v>
      </c>
      <c r="O14" s="62">
        <v>142</v>
      </c>
      <c r="P14" s="62">
        <v>133</v>
      </c>
      <c r="Q14" s="60">
        <f>SUM(L14:P14)</f>
        <v>715</v>
      </c>
      <c r="R14" s="62">
        <v>140</v>
      </c>
      <c r="S14" s="62">
        <v>140</v>
      </c>
      <c r="T14" s="62">
        <v>129</v>
      </c>
      <c r="U14" s="62">
        <v>140</v>
      </c>
      <c r="V14" s="62">
        <v>144</v>
      </c>
      <c r="W14" s="60">
        <f>SUM(R14:V14)</f>
        <v>693</v>
      </c>
      <c r="X14" s="273">
        <v>148</v>
      </c>
      <c r="Y14" s="273">
        <v>147</v>
      </c>
      <c r="Z14" s="273">
        <v>148</v>
      </c>
      <c r="AA14" s="273">
        <v>142</v>
      </c>
      <c r="AB14" s="273">
        <v>140</v>
      </c>
      <c r="AC14" s="287">
        <f>SUM(X14:AB14)</f>
        <v>725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3</v>
      </c>
      <c r="D15" s="60">
        <f>SUM(K15+Q15+W15+AC15)</f>
        <v>2732</v>
      </c>
      <c r="E15" s="61">
        <f>SUM(D15)/20</f>
        <v>136.6</v>
      </c>
      <c r="F15" s="62">
        <v>128</v>
      </c>
      <c r="G15" s="62">
        <v>131</v>
      </c>
      <c r="H15" s="62">
        <v>140</v>
      </c>
      <c r="I15" s="62">
        <v>144</v>
      </c>
      <c r="J15" s="62">
        <v>140</v>
      </c>
      <c r="K15" s="60">
        <f>SUM(F15:J15)</f>
        <v>683</v>
      </c>
      <c r="L15" s="62">
        <v>105</v>
      </c>
      <c r="M15" s="62">
        <v>129</v>
      </c>
      <c r="N15" s="62">
        <v>143</v>
      </c>
      <c r="O15" s="62">
        <v>142</v>
      </c>
      <c r="P15" s="62">
        <v>143</v>
      </c>
      <c r="Q15" s="60">
        <f>SUM(L15:P15)</f>
        <v>662</v>
      </c>
      <c r="R15" s="359">
        <v>119</v>
      </c>
      <c r="S15" s="359">
        <v>143</v>
      </c>
      <c r="T15" s="359">
        <v>144</v>
      </c>
      <c r="U15" s="359">
        <v>144</v>
      </c>
      <c r="V15" s="62">
        <v>144</v>
      </c>
      <c r="W15" s="60">
        <f>SUM(R15:V15)</f>
        <v>694</v>
      </c>
      <c r="X15" s="360">
        <v>140</v>
      </c>
      <c r="Y15" s="360">
        <v>144</v>
      </c>
      <c r="Z15" s="360">
        <v>141</v>
      </c>
      <c r="AA15" s="360">
        <v>140</v>
      </c>
      <c r="AB15" s="360">
        <v>128</v>
      </c>
      <c r="AC15" s="287">
        <f>SUM(X15:AB15)</f>
        <v>693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29</v>
      </c>
      <c r="D16" s="60">
        <f>SUM(K16+Q16+W16+AC16)</f>
        <v>2723</v>
      </c>
      <c r="E16" s="61">
        <f>SUM(D16)/20</f>
        <v>136.15</v>
      </c>
      <c r="F16" s="62">
        <v>128</v>
      </c>
      <c r="G16" s="62">
        <v>116</v>
      </c>
      <c r="H16" s="62">
        <v>132</v>
      </c>
      <c r="I16" s="62">
        <v>140</v>
      </c>
      <c r="J16" s="62">
        <v>145</v>
      </c>
      <c r="K16" s="60">
        <f>SUM(F16:J16)</f>
        <v>661</v>
      </c>
      <c r="L16" s="62">
        <v>128</v>
      </c>
      <c r="M16" s="62">
        <v>140</v>
      </c>
      <c r="N16" s="62">
        <v>140</v>
      </c>
      <c r="O16" s="62">
        <v>128</v>
      </c>
      <c r="P16" s="62">
        <v>148</v>
      </c>
      <c r="Q16" s="60">
        <f>SUM(L16:P16)</f>
        <v>684</v>
      </c>
      <c r="R16" s="359">
        <v>140</v>
      </c>
      <c r="S16" s="62">
        <v>131</v>
      </c>
      <c r="T16" s="62">
        <v>146</v>
      </c>
      <c r="U16" s="62">
        <v>133</v>
      </c>
      <c r="V16" s="62">
        <v>116</v>
      </c>
      <c r="W16" s="60">
        <f>SUM(R16:V16)</f>
        <v>666</v>
      </c>
      <c r="X16" s="360">
        <v>144</v>
      </c>
      <c r="Y16" s="360">
        <v>140</v>
      </c>
      <c r="Z16" s="360">
        <v>144</v>
      </c>
      <c r="AA16" s="360">
        <v>144</v>
      </c>
      <c r="AB16" s="360">
        <v>140</v>
      </c>
      <c r="AC16" s="287">
        <f>SUM(X16:AB16)</f>
        <v>712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288" t="s">
        <v>30</v>
      </c>
      <c r="D17" s="60">
        <f>SUM(K17+Q17+W17+AC17)</f>
        <v>2708</v>
      </c>
      <c r="E17" s="61">
        <f>SUM(D17)/20</f>
        <v>135.4</v>
      </c>
      <c r="F17" s="62">
        <v>140</v>
      </c>
      <c r="G17" s="62">
        <v>140</v>
      </c>
      <c r="H17" s="62">
        <v>144</v>
      </c>
      <c r="I17" s="62">
        <v>127</v>
      </c>
      <c r="J17" s="62">
        <v>115</v>
      </c>
      <c r="K17" s="60">
        <f>SUM(F17:J17)</f>
        <v>666</v>
      </c>
      <c r="L17" s="62">
        <v>127</v>
      </c>
      <c r="M17" s="62">
        <v>144</v>
      </c>
      <c r="N17" s="62">
        <v>126</v>
      </c>
      <c r="O17" s="62">
        <v>144</v>
      </c>
      <c r="P17" s="62">
        <v>144</v>
      </c>
      <c r="Q17" s="60">
        <f>SUM(L17:P17)</f>
        <v>685</v>
      </c>
      <c r="R17" s="359">
        <v>129</v>
      </c>
      <c r="S17" s="62">
        <v>132</v>
      </c>
      <c r="T17" s="62">
        <v>113</v>
      </c>
      <c r="U17" s="62">
        <v>129</v>
      </c>
      <c r="V17" s="62">
        <v>118</v>
      </c>
      <c r="W17" s="60">
        <f>SUM(R17:V17)</f>
        <v>621</v>
      </c>
      <c r="X17" s="360">
        <v>148</v>
      </c>
      <c r="Y17" s="360">
        <v>148</v>
      </c>
      <c r="Z17" s="360">
        <v>148</v>
      </c>
      <c r="AA17" s="360">
        <v>148</v>
      </c>
      <c r="AB17" s="360">
        <v>144</v>
      </c>
      <c r="AC17" s="287">
        <f>SUM(X17:AB17)</f>
        <v>736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288" t="s">
        <v>12</v>
      </c>
      <c r="D18" s="60">
        <f>SUM(K18+Q18+W18+AC18)</f>
        <v>2708</v>
      </c>
      <c r="E18" s="61">
        <f>SUM(D18)/20</f>
        <v>135.4</v>
      </c>
      <c r="F18" s="62">
        <v>144</v>
      </c>
      <c r="G18" s="62">
        <v>140</v>
      </c>
      <c r="H18" s="62">
        <v>118</v>
      </c>
      <c r="I18" s="62">
        <v>140</v>
      </c>
      <c r="J18" s="62">
        <v>121</v>
      </c>
      <c r="K18" s="60">
        <f>SUM(F18:J18)</f>
        <v>663</v>
      </c>
      <c r="L18" s="62">
        <v>140</v>
      </c>
      <c r="M18" s="62">
        <v>131</v>
      </c>
      <c r="N18" s="62">
        <v>144</v>
      </c>
      <c r="O18" s="62">
        <v>148</v>
      </c>
      <c r="P18" s="62">
        <v>128</v>
      </c>
      <c r="Q18" s="60">
        <f>SUM(L18:P18)</f>
        <v>691</v>
      </c>
      <c r="R18" s="359">
        <v>128</v>
      </c>
      <c r="S18" s="62">
        <v>140</v>
      </c>
      <c r="T18" s="62">
        <v>123</v>
      </c>
      <c r="U18" s="62">
        <v>127</v>
      </c>
      <c r="V18" s="62">
        <v>131</v>
      </c>
      <c r="W18" s="60">
        <f>SUM(R18:V18)</f>
        <v>649</v>
      </c>
      <c r="X18" s="360">
        <v>140</v>
      </c>
      <c r="Y18" s="360">
        <v>144</v>
      </c>
      <c r="Z18" s="360">
        <v>129</v>
      </c>
      <c r="AA18" s="360">
        <v>148</v>
      </c>
      <c r="AB18" s="360">
        <v>144</v>
      </c>
      <c r="AC18" s="287">
        <f>SUM(X18:AB18)</f>
        <v>705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288" t="s">
        <v>78</v>
      </c>
      <c r="D19" s="60">
        <f>SUM(K19+Q19+W19+AC19)</f>
        <v>2699</v>
      </c>
      <c r="E19" s="61">
        <f>SUM(D19)/20</f>
        <v>134.94999999999999</v>
      </c>
      <c r="F19" s="62">
        <v>142</v>
      </c>
      <c r="G19" s="62">
        <v>140</v>
      </c>
      <c r="H19" s="62">
        <v>137</v>
      </c>
      <c r="I19" s="62">
        <v>134</v>
      </c>
      <c r="J19" s="62">
        <v>132</v>
      </c>
      <c r="K19" s="60">
        <f>SUM(F19:J19)</f>
        <v>685</v>
      </c>
      <c r="L19" s="62">
        <v>133</v>
      </c>
      <c r="M19" s="62">
        <v>126</v>
      </c>
      <c r="N19" s="62">
        <v>140</v>
      </c>
      <c r="O19" s="62">
        <v>140</v>
      </c>
      <c r="P19" s="62">
        <v>143</v>
      </c>
      <c r="Q19" s="60">
        <f>SUM(L19:P19)</f>
        <v>682</v>
      </c>
      <c r="R19" s="62">
        <v>131</v>
      </c>
      <c r="S19" s="62">
        <v>144</v>
      </c>
      <c r="T19" s="62">
        <v>144</v>
      </c>
      <c r="U19" s="62">
        <v>142</v>
      </c>
      <c r="V19" s="62">
        <v>131</v>
      </c>
      <c r="W19" s="60">
        <f>SUM(R19:V19)</f>
        <v>692</v>
      </c>
      <c r="X19" s="360">
        <v>129</v>
      </c>
      <c r="Y19" s="360">
        <v>143</v>
      </c>
      <c r="Z19" s="360">
        <v>132</v>
      </c>
      <c r="AA19" s="360">
        <v>107</v>
      </c>
      <c r="AB19" s="360">
        <v>129</v>
      </c>
      <c r="AC19" s="287">
        <f>SUM(X19:AB19)</f>
        <v>640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28</v>
      </c>
      <c r="D20" s="60">
        <f>SUM(K20+Q20+W20+AC20)</f>
        <v>2651</v>
      </c>
      <c r="E20" s="61">
        <f>SUM(D20)/20</f>
        <v>132.55000000000001</v>
      </c>
      <c r="F20" s="62">
        <v>99</v>
      </c>
      <c r="G20" s="62">
        <v>127</v>
      </c>
      <c r="H20" s="62">
        <v>135</v>
      </c>
      <c r="I20" s="62">
        <v>127</v>
      </c>
      <c r="J20" s="62">
        <v>131</v>
      </c>
      <c r="K20" s="60">
        <f>SUM(F20:J20)</f>
        <v>619</v>
      </c>
      <c r="L20" s="62">
        <v>143</v>
      </c>
      <c r="M20" s="62">
        <v>141</v>
      </c>
      <c r="N20" s="62">
        <v>140</v>
      </c>
      <c r="O20" s="62">
        <v>140</v>
      </c>
      <c r="P20" s="62">
        <v>128</v>
      </c>
      <c r="Q20" s="60">
        <f>SUM(L20:P20)</f>
        <v>692</v>
      </c>
      <c r="R20" s="62">
        <v>123</v>
      </c>
      <c r="S20" s="62">
        <v>140</v>
      </c>
      <c r="T20" s="62">
        <v>130</v>
      </c>
      <c r="U20" s="62">
        <v>117</v>
      </c>
      <c r="V20" s="62">
        <v>127</v>
      </c>
      <c r="W20" s="60">
        <f>SUM(R20:V20)</f>
        <v>637</v>
      </c>
      <c r="X20" s="360">
        <v>142</v>
      </c>
      <c r="Y20" s="360">
        <v>127</v>
      </c>
      <c r="Z20" s="360">
        <v>142</v>
      </c>
      <c r="AA20" s="360">
        <v>142</v>
      </c>
      <c r="AB20" s="360">
        <v>150</v>
      </c>
      <c r="AC20" s="287">
        <f>SUM(X20:AB20)</f>
        <v>703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37</v>
      </c>
      <c r="D21" s="60">
        <f>SUM(K21+Q21+W21+AC21)</f>
        <v>2616</v>
      </c>
      <c r="E21" s="61">
        <f>SUM(D21)/20</f>
        <v>130.80000000000001</v>
      </c>
      <c r="F21" s="62">
        <v>116</v>
      </c>
      <c r="G21" s="62">
        <v>128</v>
      </c>
      <c r="H21" s="62">
        <v>144</v>
      </c>
      <c r="I21" s="62">
        <v>130</v>
      </c>
      <c r="J21" s="62">
        <v>133</v>
      </c>
      <c r="K21" s="60">
        <f>SUM(F21:J21)</f>
        <v>651</v>
      </c>
      <c r="L21" s="62">
        <v>113</v>
      </c>
      <c r="M21" s="62">
        <v>118</v>
      </c>
      <c r="N21" s="62">
        <v>123</v>
      </c>
      <c r="O21" s="62">
        <v>144</v>
      </c>
      <c r="P21" s="62">
        <v>131</v>
      </c>
      <c r="Q21" s="60">
        <f>SUM(L21:P21)</f>
        <v>629</v>
      </c>
      <c r="R21" s="359">
        <v>128</v>
      </c>
      <c r="S21" s="62">
        <v>128</v>
      </c>
      <c r="T21" s="62">
        <v>141</v>
      </c>
      <c r="U21" s="62">
        <v>131</v>
      </c>
      <c r="V21" s="62">
        <v>128</v>
      </c>
      <c r="W21" s="60">
        <f>SUM(R21:V21)</f>
        <v>656</v>
      </c>
      <c r="X21" s="360">
        <v>127</v>
      </c>
      <c r="Y21" s="360">
        <v>145</v>
      </c>
      <c r="Z21" s="360">
        <v>128</v>
      </c>
      <c r="AA21" s="360">
        <v>140</v>
      </c>
      <c r="AB21" s="360">
        <v>140</v>
      </c>
      <c r="AC21" s="287">
        <f>SUM(X21:AB21)</f>
        <v>680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4</v>
      </c>
      <c r="D22" s="60">
        <f>SUM(K22+Q22+W22+AC22)</f>
        <v>2610</v>
      </c>
      <c r="E22" s="61">
        <f>SUM(D22)/20</f>
        <v>130.5</v>
      </c>
      <c r="F22" s="62">
        <v>142</v>
      </c>
      <c r="G22" s="62">
        <v>129</v>
      </c>
      <c r="H22" s="62">
        <v>128</v>
      </c>
      <c r="I22" s="62">
        <v>132</v>
      </c>
      <c r="J22" s="62">
        <v>131</v>
      </c>
      <c r="K22" s="60">
        <f>SUM(F22:J22)</f>
        <v>662</v>
      </c>
      <c r="L22" s="62">
        <v>115</v>
      </c>
      <c r="M22" s="62">
        <v>126</v>
      </c>
      <c r="N22" s="62">
        <v>118</v>
      </c>
      <c r="O22" s="62">
        <v>130</v>
      </c>
      <c r="P22" s="62">
        <v>127</v>
      </c>
      <c r="Q22" s="60">
        <f>SUM(L22:P22)</f>
        <v>616</v>
      </c>
      <c r="R22" s="62">
        <v>128</v>
      </c>
      <c r="S22" s="62">
        <v>140</v>
      </c>
      <c r="T22" s="62">
        <v>143</v>
      </c>
      <c r="U22" s="62">
        <v>142</v>
      </c>
      <c r="V22" s="62">
        <v>140</v>
      </c>
      <c r="W22" s="60">
        <f>SUM(R22:V22)</f>
        <v>693</v>
      </c>
      <c r="X22" s="360">
        <v>140</v>
      </c>
      <c r="Y22" s="360">
        <v>130</v>
      </c>
      <c r="Z22" s="360">
        <v>124</v>
      </c>
      <c r="AA22" s="360">
        <v>128</v>
      </c>
      <c r="AB22" s="360">
        <v>117</v>
      </c>
      <c r="AC22" s="287">
        <f>SUM(X22:AB22)</f>
        <v>639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31</v>
      </c>
      <c r="D23" s="60">
        <f>SUM(K23+Q23+W23+AC23)</f>
        <v>2537</v>
      </c>
      <c r="E23" s="61">
        <f>SUM(D23)/20</f>
        <v>126.85</v>
      </c>
      <c r="F23" s="62">
        <v>125</v>
      </c>
      <c r="G23" s="62">
        <v>140</v>
      </c>
      <c r="H23" s="62">
        <v>124</v>
      </c>
      <c r="I23" s="62">
        <v>120</v>
      </c>
      <c r="J23" s="62">
        <v>129</v>
      </c>
      <c r="K23" s="60">
        <f>SUM(F23:J23)</f>
        <v>638</v>
      </c>
      <c r="L23" s="62">
        <v>131</v>
      </c>
      <c r="M23" s="62">
        <v>128</v>
      </c>
      <c r="N23" s="62">
        <v>128</v>
      </c>
      <c r="O23" s="62">
        <v>114</v>
      </c>
      <c r="P23" s="62">
        <v>124</v>
      </c>
      <c r="Q23" s="60">
        <f>SUM(L23:P23)</f>
        <v>625</v>
      </c>
      <c r="R23" s="359">
        <v>140</v>
      </c>
      <c r="S23" s="62">
        <v>125</v>
      </c>
      <c r="T23" s="62">
        <v>120</v>
      </c>
      <c r="U23" s="62">
        <v>140</v>
      </c>
      <c r="V23" s="62">
        <v>127</v>
      </c>
      <c r="W23" s="60">
        <f>SUM(R23:V23)</f>
        <v>652</v>
      </c>
      <c r="X23" s="360">
        <v>118</v>
      </c>
      <c r="Y23" s="360">
        <v>126</v>
      </c>
      <c r="Z23" s="360">
        <v>126</v>
      </c>
      <c r="AA23" s="360">
        <v>125</v>
      </c>
      <c r="AB23" s="360">
        <v>127</v>
      </c>
      <c r="AC23" s="287">
        <f>SUM(X23:AB23)</f>
        <v>622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55</v>
      </c>
      <c r="D24" s="60">
        <f>SUM(K24+Q24+W24+AC24)</f>
        <v>2496</v>
      </c>
      <c r="E24" s="61">
        <f>SUM(D24)/20</f>
        <v>124.8</v>
      </c>
      <c r="F24" s="62">
        <v>122</v>
      </c>
      <c r="G24" s="62">
        <v>124</v>
      </c>
      <c r="H24" s="62">
        <v>140</v>
      </c>
      <c r="I24" s="62">
        <v>126</v>
      </c>
      <c r="J24" s="62">
        <v>127</v>
      </c>
      <c r="K24" s="60">
        <f>SUM(F24:J24)</f>
        <v>639</v>
      </c>
      <c r="L24" s="62">
        <v>105</v>
      </c>
      <c r="M24" s="62">
        <v>125</v>
      </c>
      <c r="N24" s="62">
        <v>107</v>
      </c>
      <c r="O24" s="62">
        <v>127</v>
      </c>
      <c r="P24" s="62">
        <v>126</v>
      </c>
      <c r="Q24" s="60">
        <f>SUM(L24:P24)</f>
        <v>590</v>
      </c>
      <c r="R24" s="62">
        <v>122</v>
      </c>
      <c r="S24" s="62">
        <v>131</v>
      </c>
      <c r="T24" s="62">
        <v>142</v>
      </c>
      <c r="U24" s="62">
        <v>128</v>
      </c>
      <c r="V24" s="62">
        <v>130</v>
      </c>
      <c r="W24" s="60">
        <f>SUM(R24:V24)</f>
        <v>653</v>
      </c>
      <c r="X24" s="360">
        <v>124</v>
      </c>
      <c r="Y24" s="360">
        <v>108</v>
      </c>
      <c r="Z24" s="360">
        <v>140</v>
      </c>
      <c r="AA24" s="360">
        <v>115</v>
      </c>
      <c r="AB24" s="360">
        <v>127</v>
      </c>
      <c r="AC24" s="287">
        <f>SUM(X24:AB24)</f>
        <v>614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288" t="s">
        <v>32</v>
      </c>
      <c r="D25" s="60">
        <f>SUM(K25+Q25+W25+AC25)</f>
        <v>2480</v>
      </c>
      <c r="E25" s="61">
        <f>SUM(D25)/20</f>
        <v>124</v>
      </c>
      <c r="F25" s="62">
        <v>121</v>
      </c>
      <c r="G25" s="62">
        <v>103</v>
      </c>
      <c r="H25" s="62">
        <v>112</v>
      </c>
      <c r="I25" s="62">
        <v>126</v>
      </c>
      <c r="J25" s="62">
        <v>117</v>
      </c>
      <c r="K25" s="60">
        <f>SUM(F25:J25)</f>
        <v>579</v>
      </c>
      <c r="L25" s="62">
        <v>140</v>
      </c>
      <c r="M25" s="62">
        <v>124</v>
      </c>
      <c r="N25" s="62">
        <v>141</v>
      </c>
      <c r="O25" s="62">
        <v>127</v>
      </c>
      <c r="P25" s="62">
        <v>133</v>
      </c>
      <c r="Q25" s="60">
        <f>SUM(L25:P25)</f>
        <v>665</v>
      </c>
      <c r="R25" s="359">
        <v>129</v>
      </c>
      <c r="S25" s="62">
        <v>131</v>
      </c>
      <c r="T25" s="62">
        <v>109</v>
      </c>
      <c r="U25" s="62">
        <v>116</v>
      </c>
      <c r="V25" s="62">
        <v>124</v>
      </c>
      <c r="W25" s="60">
        <f>SUM(R25:V25)</f>
        <v>609</v>
      </c>
      <c r="X25" s="360">
        <v>127</v>
      </c>
      <c r="Y25" s="360">
        <v>129</v>
      </c>
      <c r="Z25" s="360">
        <v>132</v>
      </c>
      <c r="AA25" s="360">
        <v>111</v>
      </c>
      <c r="AB25" s="360">
        <v>128</v>
      </c>
      <c r="AC25" s="287">
        <f>SUM(X25:AB25)</f>
        <v>627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34</v>
      </c>
      <c r="D26" s="60">
        <f>SUM(K26+Q26+W26+AC26)</f>
        <v>2477</v>
      </c>
      <c r="E26" s="61">
        <f>SUM(D26)/20</f>
        <v>123.85</v>
      </c>
      <c r="F26" s="62">
        <v>128</v>
      </c>
      <c r="G26" s="62">
        <v>124</v>
      </c>
      <c r="H26" s="62">
        <v>128</v>
      </c>
      <c r="I26" s="62">
        <v>123</v>
      </c>
      <c r="J26" s="62">
        <v>109</v>
      </c>
      <c r="K26" s="60">
        <f>SUM(F26:J26)</f>
        <v>612</v>
      </c>
      <c r="L26" s="62">
        <v>123</v>
      </c>
      <c r="M26" s="62">
        <v>126</v>
      </c>
      <c r="N26" s="62">
        <v>126</v>
      </c>
      <c r="O26" s="62">
        <v>120</v>
      </c>
      <c r="P26" s="62">
        <v>124</v>
      </c>
      <c r="Q26" s="60">
        <f>SUM(L26:P26)</f>
        <v>619</v>
      </c>
      <c r="R26" s="359">
        <v>128</v>
      </c>
      <c r="S26" s="62">
        <v>129</v>
      </c>
      <c r="T26" s="62">
        <v>112</v>
      </c>
      <c r="U26" s="62">
        <v>127</v>
      </c>
      <c r="V26" s="62">
        <v>130</v>
      </c>
      <c r="W26" s="60">
        <f>SUM(R26:V26)</f>
        <v>626</v>
      </c>
      <c r="X26" s="360">
        <v>128</v>
      </c>
      <c r="Y26" s="360">
        <v>123</v>
      </c>
      <c r="Z26" s="360">
        <v>122</v>
      </c>
      <c r="AA26" s="360">
        <v>124</v>
      </c>
      <c r="AB26" s="360">
        <v>123</v>
      </c>
      <c r="AC26" s="287">
        <f>SUM(X26:AB26)</f>
        <v>620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77</v>
      </c>
      <c r="D27" s="60">
        <f>SUM(K27+Q27+W27+AC27)</f>
        <v>2471</v>
      </c>
      <c r="E27" s="61">
        <f>SUM(D27)/20</f>
        <v>123.55</v>
      </c>
      <c r="F27" s="62">
        <v>118</v>
      </c>
      <c r="G27" s="62">
        <v>120</v>
      </c>
      <c r="H27" s="62">
        <v>123</v>
      </c>
      <c r="I27" s="62">
        <v>140</v>
      </c>
      <c r="J27" s="62">
        <v>127</v>
      </c>
      <c r="K27" s="60">
        <f>SUM(F27:J27)</f>
        <v>628</v>
      </c>
      <c r="L27" s="62">
        <v>126</v>
      </c>
      <c r="M27" s="62">
        <v>131</v>
      </c>
      <c r="N27" s="62">
        <v>105</v>
      </c>
      <c r="O27" s="62">
        <v>114</v>
      </c>
      <c r="P27" s="62">
        <v>124</v>
      </c>
      <c r="Q27" s="60">
        <f>SUM(L27:P27)</f>
        <v>600</v>
      </c>
      <c r="R27" s="359">
        <v>124</v>
      </c>
      <c r="S27" s="62">
        <v>129</v>
      </c>
      <c r="T27" s="62">
        <v>125</v>
      </c>
      <c r="U27" s="62">
        <v>111</v>
      </c>
      <c r="V27" s="62">
        <v>125</v>
      </c>
      <c r="W27" s="60">
        <f>SUM(R27:V27)</f>
        <v>614</v>
      </c>
      <c r="X27" s="360">
        <v>125</v>
      </c>
      <c r="Y27" s="360">
        <v>133</v>
      </c>
      <c r="Z27" s="360">
        <v>131</v>
      </c>
      <c r="AA27" s="360">
        <v>129</v>
      </c>
      <c r="AB27" s="360">
        <v>111</v>
      </c>
      <c r="AC27" s="287">
        <f>SUM(X27:AB27)</f>
        <v>629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53</v>
      </c>
      <c r="D28" s="60">
        <f>SUM(K28+Q28+W28+AC28)</f>
        <v>2452</v>
      </c>
      <c r="E28" s="61">
        <f>SUM(D28)/20</f>
        <v>122.6</v>
      </c>
      <c r="F28" s="62">
        <v>104</v>
      </c>
      <c r="G28" s="62">
        <v>127</v>
      </c>
      <c r="H28" s="62">
        <v>129</v>
      </c>
      <c r="I28" s="62">
        <v>122</v>
      </c>
      <c r="J28" s="62">
        <v>126</v>
      </c>
      <c r="K28" s="60">
        <f>SUM(F28:J28)</f>
        <v>608</v>
      </c>
      <c r="L28" s="62">
        <v>127</v>
      </c>
      <c r="M28" s="62">
        <v>115</v>
      </c>
      <c r="N28" s="62">
        <v>106</v>
      </c>
      <c r="O28" s="62">
        <v>125</v>
      </c>
      <c r="P28" s="62">
        <v>111</v>
      </c>
      <c r="Q28" s="60">
        <f>SUM(L28:P28)</f>
        <v>584</v>
      </c>
      <c r="R28" s="62">
        <v>129</v>
      </c>
      <c r="S28" s="62">
        <v>128</v>
      </c>
      <c r="T28" s="62">
        <v>144</v>
      </c>
      <c r="U28" s="62">
        <v>126</v>
      </c>
      <c r="V28" s="62">
        <v>113</v>
      </c>
      <c r="W28" s="60">
        <f>SUM(R28:V28)</f>
        <v>640</v>
      </c>
      <c r="X28" s="273">
        <v>128</v>
      </c>
      <c r="Y28" s="273">
        <v>116</v>
      </c>
      <c r="Z28" s="273">
        <v>126</v>
      </c>
      <c r="AA28" s="273">
        <v>124</v>
      </c>
      <c r="AB28" s="273">
        <v>126</v>
      </c>
      <c r="AC28" s="287">
        <f>SUM(X28:AB28)</f>
        <v>620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61</v>
      </c>
      <c r="D29" s="60">
        <f>SUM(K29+Q29+W29+AC29)</f>
        <v>2384</v>
      </c>
      <c r="E29" s="61">
        <f>SUM(D29)/20</f>
        <v>119.2</v>
      </c>
      <c r="F29" s="62">
        <v>128</v>
      </c>
      <c r="G29" s="62">
        <v>99</v>
      </c>
      <c r="H29" s="62">
        <v>128</v>
      </c>
      <c r="I29" s="62">
        <v>101</v>
      </c>
      <c r="J29" s="62">
        <v>127</v>
      </c>
      <c r="K29" s="60">
        <f>SUM(F29:J29)</f>
        <v>583</v>
      </c>
      <c r="L29" s="62">
        <v>121</v>
      </c>
      <c r="M29" s="62">
        <v>121</v>
      </c>
      <c r="N29" s="62">
        <v>109</v>
      </c>
      <c r="O29" s="62">
        <v>111</v>
      </c>
      <c r="P29" s="62">
        <v>112</v>
      </c>
      <c r="Q29" s="60">
        <f>SUM(L29:P29)</f>
        <v>574</v>
      </c>
      <c r="R29" s="359">
        <v>133</v>
      </c>
      <c r="S29" s="359">
        <v>123</v>
      </c>
      <c r="T29" s="359">
        <v>109</v>
      </c>
      <c r="U29" s="359">
        <v>113</v>
      </c>
      <c r="V29" s="62">
        <v>115</v>
      </c>
      <c r="W29" s="60">
        <f>SUM(R29:V29)</f>
        <v>593</v>
      </c>
      <c r="X29" s="360">
        <v>125</v>
      </c>
      <c r="Y29" s="360">
        <v>128</v>
      </c>
      <c r="Z29" s="360">
        <v>130</v>
      </c>
      <c r="AA29" s="360">
        <v>127</v>
      </c>
      <c r="AB29" s="360">
        <v>124</v>
      </c>
      <c r="AC29" s="287">
        <f>SUM(X29:AB29)</f>
        <v>634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41</v>
      </c>
      <c r="D30" s="60">
        <f>SUM(K30+Q30+W30+AC30)</f>
        <v>2375</v>
      </c>
      <c r="E30" s="61">
        <f>SUM(D30)/20</f>
        <v>118.75</v>
      </c>
      <c r="F30" s="62">
        <v>127</v>
      </c>
      <c r="G30" s="62">
        <v>128</v>
      </c>
      <c r="H30" s="62">
        <v>120</v>
      </c>
      <c r="I30" s="62">
        <v>106</v>
      </c>
      <c r="J30" s="62">
        <v>117</v>
      </c>
      <c r="K30" s="60">
        <f>SUM(F30:J30)</f>
        <v>598</v>
      </c>
      <c r="L30" s="62">
        <v>126</v>
      </c>
      <c r="M30" s="62">
        <v>126</v>
      </c>
      <c r="N30" s="62">
        <v>110</v>
      </c>
      <c r="O30" s="62">
        <v>130</v>
      </c>
      <c r="P30" s="62">
        <v>120</v>
      </c>
      <c r="Q30" s="60">
        <f>SUM(L30:P30)</f>
        <v>612</v>
      </c>
      <c r="R30" s="359">
        <v>128</v>
      </c>
      <c r="S30" s="359">
        <v>126</v>
      </c>
      <c r="T30" s="359">
        <v>100</v>
      </c>
      <c r="U30" s="359">
        <v>124</v>
      </c>
      <c r="V30" s="62">
        <v>128</v>
      </c>
      <c r="W30" s="60">
        <f>SUM(R30:V30)</f>
        <v>606</v>
      </c>
      <c r="X30" s="360">
        <v>106</v>
      </c>
      <c r="Y30" s="360">
        <v>92</v>
      </c>
      <c r="Z30" s="360">
        <v>127</v>
      </c>
      <c r="AA30" s="360">
        <v>123</v>
      </c>
      <c r="AB30" s="360">
        <v>111</v>
      </c>
      <c r="AC30" s="287">
        <f>SUM(X30:AB30)</f>
        <v>559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63</v>
      </c>
      <c r="D31" s="60">
        <f>SUM(K31+Q31+W31+AC31)</f>
        <v>2345</v>
      </c>
      <c r="E31" s="61">
        <f>SUM(D31)/20</f>
        <v>117.25</v>
      </c>
      <c r="F31" s="62">
        <v>109</v>
      </c>
      <c r="G31" s="62">
        <v>115</v>
      </c>
      <c r="H31" s="62">
        <v>110</v>
      </c>
      <c r="I31" s="62">
        <v>100</v>
      </c>
      <c r="J31" s="62">
        <v>127</v>
      </c>
      <c r="K31" s="60">
        <f>SUM(F31:J31)</f>
        <v>561</v>
      </c>
      <c r="L31" s="62">
        <v>113</v>
      </c>
      <c r="M31" s="62">
        <v>115</v>
      </c>
      <c r="N31" s="62">
        <v>124</v>
      </c>
      <c r="O31" s="62">
        <v>114</v>
      </c>
      <c r="P31" s="62">
        <v>129</v>
      </c>
      <c r="Q31" s="60">
        <f>SUM(L31:P31)</f>
        <v>595</v>
      </c>
      <c r="R31" s="359">
        <v>125</v>
      </c>
      <c r="S31" s="62">
        <v>126</v>
      </c>
      <c r="T31" s="62">
        <v>127</v>
      </c>
      <c r="U31" s="62">
        <v>127</v>
      </c>
      <c r="V31" s="62">
        <v>113</v>
      </c>
      <c r="W31" s="60">
        <f>SUM(R31:V31)</f>
        <v>618</v>
      </c>
      <c r="X31" s="360">
        <v>111</v>
      </c>
      <c r="Y31" s="360">
        <v>120</v>
      </c>
      <c r="Z31" s="360">
        <v>130</v>
      </c>
      <c r="AA31" s="360">
        <v>84</v>
      </c>
      <c r="AB31" s="360">
        <v>126</v>
      </c>
      <c r="AC31" s="287">
        <f>SUM(X31:AB31)</f>
        <v>571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33</v>
      </c>
      <c r="D32" s="60">
        <f>SUM(K32+Q32+W32+AC32)</f>
        <v>2313</v>
      </c>
      <c r="E32" s="61">
        <f>SUM(D32)/20</f>
        <v>115.65</v>
      </c>
      <c r="F32" s="62">
        <v>100</v>
      </c>
      <c r="G32" s="62">
        <v>118</v>
      </c>
      <c r="H32" s="62">
        <v>124</v>
      </c>
      <c r="I32" s="62">
        <v>115</v>
      </c>
      <c r="J32" s="62">
        <v>111</v>
      </c>
      <c r="K32" s="60">
        <f>SUM(F32:J32)</f>
        <v>568</v>
      </c>
      <c r="L32" s="62">
        <v>118</v>
      </c>
      <c r="M32" s="62">
        <v>87</v>
      </c>
      <c r="N32" s="62">
        <v>111</v>
      </c>
      <c r="O32" s="62">
        <v>120</v>
      </c>
      <c r="P32" s="62">
        <v>112</v>
      </c>
      <c r="Q32" s="60">
        <f>SUM(L32:P32)</f>
        <v>548</v>
      </c>
      <c r="R32" s="62">
        <v>111</v>
      </c>
      <c r="S32" s="62">
        <v>117</v>
      </c>
      <c r="T32" s="62">
        <v>130</v>
      </c>
      <c r="U32" s="62">
        <v>123</v>
      </c>
      <c r="V32" s="62">
        <v>115</v>
      </c>
      <c r="W32" s="60">
        <f>SUM(R32:V32)</f>
        <v>596</v>
      </c>
      <c r="X32" s="360">
        <v>108</v>
      </c>
      <c r="Y32" s="360">
        <v>126</v>
      </c>
      <c r="Z32" s="360">
        <v>119</v>
      </c>
      <c r="AA32" s="360">
        <v>124</v>
      </c>
      <c r="AB32" s="360">
        <v>124</v>
      </c>
      <c r="AC32" s="287">
        <f>SUM(X32:AB32)</f>
        <v>601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26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287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320" t="s">
        <v>36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59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287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319" t="s">
        <v>35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59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287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2">
        <v>34</v>
      </c>
      <c r="C36" s="321" t="s">
        <v>51</v>
      </c>
      <c r="D36" s="276">
        <f>SUM(K36+Q36+W36+AC36)</f>
        <v>0</v>
      </c>
      <c r="E36" s="289">
        <f>SUM(D36)/20</f>
        <v>0</v>
      </c>
      <c r="F36" s="322">
        <v>0</v>
      </c>
      <c r="G36" s="322">
        <v>0</v>
      </c>
      <c r="H36" s="322">
        <v>0</v>
      </c>
      <c r="I36" s="322">
        <v>0</v>
      </c>
      <c r="J36" s="322">
        <v>0</v>
      </c>
      <c r="K36" s="276">
        <f>SUM(F36:J36)</f>
        <v>0</v>
      </c>
      <c r="L36" s="322">
        <v>0</v>
      </c>
      <c r="M36" s="322">
        <v>0</v>
      </c>
      <c r="N36" s="322">
        <v>0</v>
      </c>
      <c r="O36" s="322">
        <v>0</v>
      </c>
      <c r="P36" s="322">
        <v>0</v>
      </c>
      <c r="Q36" s="276">
        <f>SUM(L36:P36)</f>
        <v>0</v>
      </c>
      <c r="R36" s="363">
        <v>0</v>
      </c>
      <c r="S36" s="347">
        <v>0</v>
      </c>
      <c r="T36" s="347">
        <v>0</v>
      </c>
      <c r="U36" s="347">
        <v>0</v>
      </c>
      <c r="V36" s="347">
        <v>0</v>
      </c>
      <c r="W36" s="276">
        <f>SUM(R36:V36)</f>
        <v>0</v>
      </c>
      <c r="X36" s="364">
        <v>0</v>
      </c>
      <c r="Y36" s="364">
        <v>0</v>
      </c>
      <c r="Z36" s="364">
        <v>0</v>
      </c>
      <c r="AA36" s="364">
        <v>0</v>
      </c>
      <c r="AB36" s="364">
        <v>0</v>
      </c>
      <c r="AC36" s="290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17:AC18">
    <sortCondition descending="1" ref="X17:X18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I40" sqref="I40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73" t="s">
        <v>80</v>
      </c>
      <c r="B1" s="373"/>
      <c r="C1" s="373"/>
      <c r="D1" s="373"/>
      <c r="E1" s="373"/>
      <c r="F1" s="373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135</v>
      </c>
      <c r="D3" s="135">
        <v>145.98235294117646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132</v>
      </c>
      <c r="D4" s="135">
        <v>145.03076923076924</v>
      </c>
      <c r="E4" s="65">
        <v>1472</v>
      </c>
      <c r="F4" s="125">
        <v>1472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38</v>
      </c>
      <c r="C5" s="73">
        <v>132</v>
      </c>
      <c r="D5" s="135">
        <v>142.19999999999999</v>
      </c>
      <c r="E5" s="65">
        <v>1456</v>
      </c>
      <c r="F5" s="125">
        <v>1456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23</v>
      </c>
      <c r="C6" s="73">
        <v>131</v>
      </c>
      <c r="D6" s="135">
        <v>145.11250000000001</v>
      </c>
      <c r="E6" s="136">
        <v>1480</v>
      </c>
      <c r="F6" s="125">
        <v>1480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22</v>
      </c>
      <c r="C7" s="95">
        <v>130</v>
      </c>
      <c r="D7" s="135">
        <v>141.50666666666666</v>
      </c>
      <c r="E7" s="65">
        <v>1455</v>
      </c>
      <c r="F7" s="125">
        <v>1455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49</v>
      </c>
      <c r="C8" s="73">
        <v>129</v>
      </c>
      <c r="D8" s="135">
        <v>142.62666666666667</v>
      </c>
      <c r="E8" s="65">
        <v>1482</v>
      </c>
      <c r="F8" s="125">
        <v>1462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79</v>
      </c>
      <c r="C9" s="73">
        <v>129</v>
      </c>
      <c r="D9" s="135">
        <v>141.44117647058823</v>
      </c>
      <c r="E9" s="65">
        <v>1462</v>
      </c>
      <c r="F9" s="125">
        <v>1462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54</v>
      </c>
      <c r="C10" s="73">
        <v>128</v>
      </c>
      <c r="D10" s="135">
        <v>142.10588235294117</v>
      </c>
      <c r="E10" s="65">
        <v>1457</v>
      </c>
      <c r="F10" s="125">
        <v>1457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125</v>
      </c>
      <c r="D11" s="135">
        <v>142.05333333333334</v>
      </c>
      <c r="E11" s="65">
        <v>1455</v>
      </c>
      <c r="F11" s="125">
        <v>1452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123</v>
      </c>
      <c r="D12" s="138">
        <v>139.13333333333333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13</v>
      </c>
      <c r="D13" s="138">
        <v>140.4</v>
      </c>
      <c r="E13" s="139">
        <v>1455</v>
      </c>
      <c r="F13" s="129">
        <v>1404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4</v>
      </c>
      <c r="C16" s="95">
        <v>133</v>
      </c>
      <c r="D16" s="69">
        <v>131.9</v>
      </c>
      <c r="E16" s="70">
        <v>1422</v>
      </c>
      <c r="F16" s="125">
        <v>1422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3</v>
      </c>
      <c r="C17" s="73">
        <v>133</v>
      </c>
      <c r="D17" s="69">
        <v>131.72666666666666</v>
      </c>
      <c r="E17" s="70">
        <v>1434</v>
      </c>
      <c r="F17" s="125">
        <v>1407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60</v>
      </c>
      <c r="C18" s="95">
        <v>132</v>
      </c>
      <c r="D18" s="69">
        <v>136.80000000000001</v>
      </c>
      <c r="E18" s="70">
        <v>1418</v>
      </c>
      <c r="F18" s="125">
        <v>1418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130</v>
      </c>
      <c r="D19" s="69">
        <v>134.64285714285714</v>
      </c>
      <c r="E19" s="70">
        <v>1401</v>
      </c>
      <c r="F19" s="125">
        <v>1401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130</v>
      </c>
      <c r="D20" s="69">
        <v>132.25294117647059</v>
      </c>
      <c r="E20" s="70">
        <v>1413</v>
      </c>
      <c r="F20" s="125">
        <v>1366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73">
        <v>130</v>
      </c>
      <c r="D21" s="69">
        <v>127.8</v>
      </c>
      <c r="E21" s="70">
        <v>1342</v>
      </c>
      <c r="F21" s="125">
        <v>1342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130</v>
      </c>
      <c r="D22" s="69">
        <v>130.7235294117647</v>
      </c>
      <c r="E22" s="70">
        <v>1365</v>
      </c>
      <c r="F22" s="125">
        <v>1365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127</v>
      </c>
      <c r="D23" s="69">
        <v>135.33333333333334</v>
      </c>
      <c r="E23" s="70">
        <v>1393</v>
      </c>
      <c r="F23" s="140">
        <v>1393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121</v>
      </c>
      <c r="D24" s="69">
        <v>136.78235294117647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78</v>
      </c>
      <c r="C25" s="73">
        <v>108</v>
      </c>
      <c r="D25" s="69">
        <v>129.38</v>
      </c>
      <c r="E25" s="70">
        <v>1367</v>
      </c>
      <c r="F25" s="125">
        <v>1367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83</v>
      </c>
      <c r="C26" s="96">
        <v>105</v>
      </c>
      <c r="D26" s="69">
        <v>134.05333333333334</v>
      </c>
      <c r="E26" s="141">
        <v>1402</v>
      </c>
      <c r="F26" s="129">
        <v>1402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15</v>
      </c>
      <c r="D27" s="69">
        <v>142.30000000000001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135</v>
      </c>
      <c r="D30" s="69">
        <v>125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135</v>
      </c>
      <c r="D31" s="69">
        <v>123.08235294117647</v>
      </c>
      <c r="E31" s="70">
        <v>1277</v>
      </c>
      <c r="F31" s="125">
        <v>1277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97</v>
      </c>
      <c r="C32" s="73">
        <v>135</v>
      </c>
      <c r="D32" s="69">
        <v>119.3</v>
      </c>
      <c r="E32" s="70">
        <v>1233</v>
      </c>
      <c r="F32" s="125">
        <v>1233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63</v>
      </c>
      <c r="C33" s="73">
        <v>135</v>
      </c>
      <c r="D33" s="69">
        <v>119.26923076923077</v>
      </c>
      <c r="E33" s="70">
        <v>1258</v>
      </c>
      <c r="F33" s="125">
        <v>1258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77</v>
      </c>
      <c r="C34" s="73">
        <v>135</v>
      </c>
      <c r="D34" s="69">
        <v>117.41176470588235</v>
      </c>
      <c r="E34" s="72">
        <v>1243</v>
      </c>
      <c r="F34" s="125">
        <v>1243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33</v>
      </c>
      <c r="C35" s="73">
        <v>135</v>
      </c>
      <c r="D35" s="69">
        <v>115.27692307692308</v>
      </c>
      <c r="E35" s="72">
        <v>1274</v>
      </c>
      <c r="F35" s="125">
        <v>1215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130</v>
      </c>
      <c r="D36" s="69">
        <v>123.26363636363637</v>
      </c>
      <c r="E36" s="72">
        <v>1361</v>
      </c>
      <c r="F36" s="125">
        <v>1277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53</v>
      </c>
      <c r="C37" s="73">
        <v>126</v>
      </c>
      <c r="D37" s="69">
        <v>123.94545454545455</v>
      </c>
      <c r="E37" s="72">
        <v>1337</v>
      </c>
      <c r="F37" s="125">
        <v>1321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41</v>
      </c>
      <c r="C38" s="95">
        <v>109</v>
      </c>
      <c r="D38" s="74">
        <v>117.6</v>
      </c>
      <c r="E38" s="72">
        <v>1284</v>
      </c>
      <c r="F38" s="125">
        <v>1225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43</v>
      </c>
      <c r="D39" s="74">
        <v>119.92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F44" sqref="F44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3"/>
      <c r="C4" s="324"/>
      <c r="D4" s="325" t="s">
        <v>10</v>
      </c>
      <c r="E4" s="326" t="s">
        <v>71</v>
      </c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  <c r="S4" s="327"/>
      <c r="T4" s="327"/>
      <c r="U4" s="327"/>
      <c r="V4" s="327"/>
      <c r="W4" s="327"/>
      <c r="X4" s="327"/>
      <c r="Y4" s="327"/>
      <c r="Z4" s="327"/>
      <c r="AA4" s="327"/>
      <c r="AB4" s="327"/>
      <c r="AC4" s="327"/>
      <c r="AD4" s="327"/>
      <c r="AE4" s="327"/>
      <c r="AF4" s="327"/>
      <c r="AG4" s="327"/>
      <c r="AH4" s="327"/>
      <c r="AI4" s="327"/>
      <c r="AJ4" s="327"/>
      <c r="AK4" s="327"/>
      <c r="AL4" s="328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9" t="s">
        <v>67</v>
      </c>
      <c r="D5" s="330"/>
      <c r="E5" s="331" t="s">
        <v>70</v>
      </c>
      <c r="F5" s="375">
        <v>45176</v>
      </c>
      <c r="G5" s="375"/>
      <c r="H5" s="375">
        <v>45190</v>
      </c>
      <c r="I5" s="375"/>
      <c r="J5" s="375">
        <v>45204</v>
      </c>
      <c r="K5" s="375"/>
      <c r="L5" s="361">
        <v>45218</v>
      </c>
      <c r="M5" s="375">
        <v>45232</v>
      </c>
      <c r="N5" s="375"/>
      <c r="O5" s="375">
        <v>45246</v>
      </c>
      <c r="P5" s="375"/>
      <c r="Q5" s="375">
        <v>45260</v>
      </c>
      <c r="R5" s="375"/>
      <c r="S5" s="375">
        <v>45274</v>
      </c>
      <c r="T5" s="375"/>
      <c r="U5" s="375">
        <v>45295</v>
      </c>
      <c r="V5" s="375"/>
      <c r="W5" s="375"/>
      <c r="X5" s="37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2">
        <v>1</v>
      </c>
      <c r="C6" s="333" t="s">
        <v>27</v>
      </c>
      <c r="D6" s="334">
        <v>135</v>
      </c>
      <c r="E6" s="335"/>
      <c r="F6" s="336">
        <v>15</v>
      </c>
      <c r="G6" s="336">
        <v>15</v>
      </c>
      <c r="H6" s="336">
        <v>14</v>
      </c>
      <c r="I6" s="336">
        <v>13</v>
      </c>
      <c r="J6" s="336">
        <v>15</v>
      </c>
      <c r="K6" s="336">
        <v>14</v>
      </c>
      <c r="L6" s="336">
        <v>14</v>
      </c>
      <c r="M6" s="336">
        <v>15</v>
      </c>
      <c r="N6" s="336">
        <v>15</v>
      </c>
      <c r="O6" s="336">
        <v>14</v>
      </c>
      <c r="P6" s="336">
        <v>13</v>
      </c>
      <c r="Q6" s="336">
        <v>14</v>
      </c>
      <c r="R6" s="336">
        <v>14</v>
      </c>
      <c r="S6" s="336">
        <v>15</v>
      </c>
      <c r="T6" s="336">
        <v>15</v>
      </c>
      <c r="U6" s="336">
        <v>15</v>
      </c>
      <c r="V6" s="336">
        <v>15</v>
      </c>
      <c r="W6" s="336">
        <v>0</v>
      </c>
      <c r="X6" s="336">
        <v>0</v>
      </c>
      <c r="Y6" s="336">
        <v>0</v>
      </c>
      <c r="Z6" s="336">
        <v>0</v>
      </c>
      <c r="AA6" s="336">
        <v>0</v>
      </c>
      <c r="AB6" s="336">
        <v>0</v>
      </c>
      <c r="AC6" s="336">
        <v>0</v>
      </c>
      <c r="AD6" s="336">
        <v>0</v>
      </c>
      <c r="AE6" s="336">
        <v>0</v>
      </c>
      <c r="AF6" s="336">
        <v>0</v>
      </c>
      <c r="AG6" s="336">
        <v>0</v>
      </c>
      <c r="AH6" s="336">
        <v>0</v>
      </c>
      <c r="AI6" s="336">
        <v>0</v>
      </c>
      <c r="AJ6" s="336">
        <v>0</v>
      </c>
      <c r="AK6" s="336">
        <v>0</v>
      </c>
      <c r="AL6" s="336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2">
        <v>2</v>
      </c>
      <c r="C7" s="333" t="s">
        <v>50</v>
      </c>
      <c r="D7" s="334">
        <v>132</v>
      </c>
      <c r="E7" s="335">
        <v>4</v>
      </c>
      <c r="F7" s="336">
        <v>14</v>
      </c>
      <c r="G7" s="336">
        <v>15</v>
      </c>
      <c r="H7" s="336">
        <v>14</v>
      </c>
      <c r="I7" s="336">
        <v>14</v>
      </c>
      <c r="J7" s="336">
        <v>15</v>
      </c>
      <c r="K7" s="336">
        <v>14</v>
      </c>
      <c r="L7" s="336">
        <v>15</v>
      </c>
      <c r="M7" s="336">
        <v>0</v>
      </c>
      <c r="N7" s="336">
        <v>0</v>
      </c>
      <c r="O7" s="336">
        <v>15</v>
      </c>
      <c r="P7" s="336">
        <v>15</v>
      </c>
      <c r="Q7" s="336">
        <v>0</v>
      </c>
      <c r="R7" s="336">
        <v>0</v>
      </c>
      <c r="S7" s="336">
        <v>14</v>
      </c>
      <c r="T7" s="336">
        <v>15</v>
      </c>
      <c r="U7" s="336">
        <v>14</v>
      </c>
      <c r="V7" s="336">
        <v>12</v>
      </c>
      <c r="W7" s="336">
        <v>0</v>
      </c>
      <c r="X7" s="336">
        <v>0</v>
      </c>
      <c r="Y7" s="336">
        <v>0</v>
      </c>
      <c r="Z7" s="336">
        <v>0</v>
      </c>
      <c r="AA7" s="336">
        <v>0</v>
      </c>
      <c r="AB7" s="336">
        <v>0</v>
      </c>
      <c r="AC7" s="336">
        <v>0</v>
      </c>
      <c r="AD7" s="336">
        <v>0</v>
      </c>
      <c r="AE7" s="336">
        <v>0</v>
      </c>
      <c r="AF7" s="336">
        <v>0</v>
      </c>
      <c r="AG7" s="336">
        <v>0</v>
      </c>
      <c r="AH7" s="336">
        <v>0</v>
      </c>
      <c r="AI7" s="336">
        <v>0</v>
      </c>
      <c r="AJ7" s="336">
        <v>0</v>
      </c>
      <c r="AK7" s="336">
        <v>0</v>
      </c>
      <c r="AL7" s="336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2">
        <v>3</v>
      </c>
      <c r="C8" s="333" t="s">
        <v>38</v>
      </c>
      <c r="D8" s="334">
        <v>132</v>
      </c>
      <c r="E8" s="335"/>
      <c r="F8" s="336">
        <v>14</v>
      </c>
      <c r="G8" s="336">
        <v>11</v>
      </c>
      <c r="H8" s="336">
        <v>14</v>
      </c>
      <c r="I8" s="336">
        <v>15</v>
      </c>
      <c r="J8" s="336">
        <v>14</v>
      </c>
      <c r="K8" s="336">
        <v>11</v>
      </c>
      <c r="L8" s="336">
        <v>13</v>
      </c>
      <c r="M8" s="336">
        <v>14</v>
      </c>
      <c r="N8" s="336">
        <v>15</v>
      </c>
      <c r="O8" s="336">
        <v>15</v>
      </c>
      <c r="P8" s="336">
        <v>13</v>
      </c>
      <c r="Q8" s="336">
        <v>13</v>
      </c>
      <c r="R8" s="336">
        <v>15</v>
      </c>
      <c r="S8" s="336">
        <v>14</v>
      </c>
      <c r="T8" s="336">
        <v>15</v>
      </c>
      <c r="U8" s="336">
        <v>13</v>
      </c>
      <c r="V8" s="336">
        <v>15</v>
      </c>
      <c r="W8" s="336">
        <v>0</v>
      </c>
      <c r="X8" s="336">
        <v>0</v>
      </c>
      <c r="Y8" s="336">
        <v>0</v>
      </c>
      <c r="Z8" s="336">
        <v>0</v>
      </c>
      <c r="AA8" s="336">
        <v>0</v>
      </c>
      <c r="AB8" s="336">
        <v>0</v>
      </c>
      <c r="AC8" s="336">
        <v>0</v>
      </c>
      <c r="AD8" s="336">
        <v>0</v>
      </c>
      <c r="AE8" s="336">
        <v>0</v>
      </c>
      <c r="AF8" s="336">
        <v>0</v>
      </c>
      <c r="AG8" s="336">
        <v>0</v>
      </c>
      <c r="AH8" s="336">
        <v>0</v>
      </c>
      <c r="AI8" s="336">
        <v>0</v>
      </c>
      <c r="AJ8" s="336">
        <v>0</v>
      </c>
      <c r="AK8" s="336">
        <v>0</v>
      </c>
      <c r="AL8" s="336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2">
        <v>4</v>
      </c>
      <c r="C9" s="333" t="s">
        <v>23</v>
      </c>
      <c r="D9" s="334">
        <v>131</v>
      </c>
      <c r="E9" s="335">
        <v>1</v>
      </c>
      <c r="F9" s="336">
        <v>14</v>
      </c>
      <c r="G9" s="336">
        <v>14</v>
      </c>
      <c r="H9" s="336">
        <v>7</v>
      </c>
      <c r="I9" s="336">
        <v>14</v>
      </c>
      <c r="J9" s="336">
        <v>13</v>
      </c>
      <c r="K9" s="336">
        <v>13</v>
      </c>
      <c r="L9" s="336">
        <v>0</v>
      </c>
      <c r="M9" s="336">
        <v>14</v>
      </c>
      <c r="N9" s="336">
        <v>7</v>
      </c>
      <c r="O9" s="336">
        <v>15</v>
      </c>
      <c r="P9" s="336">
        <v>14</v>
      </c>
      <c r="Q9" s="336">
        <v>15</v>
      </c>
      <c r="R9" s="336">
        <v>14</v>
      </c>
      <c r="S9" s="336">
        <v>15</v>
      </c>
      <c r="T9" s="336">
        <v>13</v>
      </c>
      <c r="U9" s="336">
        <v>15</v>
      </c>
      <c r="V9" s="336">
        <v>15</v>
      </c>
      <c r="W9" s="336">
        <v>0</v>
      </c>
      <c r="X9" s="336">
        <v>0</v>
      </c>
      <c r="Y9" s="336">
        <v>0</v>
      </c>
      <c r="Z9" s="336">
        <v>0</v>
      </c>
      <c r="AA9" s="336">
        <v>0</v>
      </c>
      <c r="AB9" s="336">
        <v>0</v>
      </c>
      <c r="AC9" s="336">
        <v>0</v>
      </c>
      <c r="AD9" s="336">
        <v>0</v>
      </c>
      <c r="AE9" s="336">
        <v>0</v>
      </c>
      <c r="AF9" s="336">
        <v>0</v>
      </c>
      <c r="AG9" s="336">
        <v>0</v>
      </c>
      <c r="AH9" s="336">
        <v>0</v>
      </c>
      <c r="AI9" s="336">
        <v>0</v>
      </c>
      <c r="AJ9" s="336">
        <v>0</v>
      </c>
      <c r="AK9" s="336">
        <v>0</v>
      </c>
      <c r="AL9" s="336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2">
        <v>5</v>
      </c>
      <c r="C10" s="333" t="s">
        <v>22</v>
      </c>
      <c r="D10" s="334">
        <v>130</v>
      </c>
      <c r="E10" s="335">
        <v>2</v>
      </c>
      <c r="F10" s="336">
        <v>12</v>
      </c>
      <c r="G10" s="336">
        <v>12</v>
      </c>
      <c r="H10" s="336">
        <v>0</v>
      </c>
      <c r="I10" s="336">
        <v>0</v>
      </c>
      <c r="J10" s="336">
        <v>14</v>
      </c>
      <c r="K10" s="336">
        <v>12</v>
      </c>
      <c r="L10" s="336">
        <v>13</v>
      </c>
      <c r="M10" s="336">
        <v>15</v>
      </c>
      <c r="N10" s="336">
        <v>14</v>
      </c>
      <c r="O10" s="336">
        <v>15</v>
      </c>
      <c r="P10" s="336">
        <v>13</v>
      </c>
      <c r="Q10" s="336">
        <v>12</v>
      </c>
      <c r="R10" s="336">
        <v>15</v>
      </c>
      <c r="S10" s="336">
        <v>13</v>
      </c>
      <c r="T10" s="336">
        <v>14</v>
      </c>
      <c r="U10" s="336">
        <v>15</v>
      </c>
      <c r="V10" s="336">
        <v>15</v>
      </c>
      <c r="W10" s="336">
        <v>0</v>
      </c>
      <c r="X10" s="336">
        <v>0</v>
      </c>
      <c r="Y10" s="336">
        <v>0</v>
      </c>
      <c r="Z10" s="336">
        <v>0</v>
      </c>
      <c r="AA10" s="336">
        <v>0</v>
      </c>
      <c r="AB10" s="336">
        <v>0</v>
      </c>
      <c r="AC10" s="336">
        <v>0</v>
      </c>
      <c r="AD10" s="336">
        <v>0</v>
      </c>
      <c r="AE10" s="336">
        <v>0</v>
      </c>
      <c r="AF10" s="336">
        <v>0</v>
      </c>
      <c r="AG10" s="336">
        <v>0</v>
      </c>
      <c r="AH10" s="336">
        <v>0</v>
      </c>
      <c r="AI10" s="336">
        <v>0</v>
      </c>
      <c r="AJ10" s="336">
        <v>0</v>
      </c>
      <c r="AK10" s="336">
        <v>0</v>
      </c>
      <c r="AL10" s="336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2">
        <v>6</v>
      </c>
      <c r="C11" s="333" t="s">
        <v>49</v>
      </c>
      <c r="D11" s="334">
        <v>129</v>
      </c>
      <c r="E11" s="335">
        <v>2</v>
      </c>
      <c r="F11" s="336">
        <v>14</v>
      </c>
      <c r="G11" s="336">
        <v>13</v>
      </c>
      <c r="H11" s="336">
        <v>14</v>
      </c>
      <c r="I11" s="336">
        <v>15</v>
      </c>
      <c r="J11" s="336">
        <v>14</v>
      </c>
      <c r="K11" s="336">
        <v>13</v>
      </c>
      <c r="L11" s="336">
        <v>15</v>
      </c>
      <c r="M11" s="336">
        <v>14</v>
      </c>
      <c r="N11" s="336">
        <v>14</v>
      </c>
      <c r="O11" s="336">
        <v>13</v>
      </c>
      <c r="P11" s="336">
        <v>13</v>
      </c>
      <c r="Q11" s="336">
        <v>13</v>
      </c>
      <c r="R11" s="336">
        <v>13</v>
      </c>
      <c r="S11" s="336">
        <v>0</v>
      </c>
      <c r="T11" s="336">
        <v>0</v>
      </c>
      <c r="U11" s="336">
        <v>14</v>
      </c>
      <c r="V11" s="336">
        <v>15</v>
      </c>
      <c r="W11" s="336">
        <v>0</v>
      </c>
      <c r="X11" s="336">
        <v>0</v>
      </c>
      <c r="Y11" s="336">
        <v>0</v>
      </c>
      <c r="Z11" s="336">
        <v>0</v>
      </c>
      <c r="AA11" s="336">
        <v>0</v>
      </c>
      <c r="AB11" s="336">
        <v>0</v>
      </c>
      <c r="AC11" s="336">
        <v>0</v>
      </c>
      <c r="AD11" s="336">
        <v>0</v>
      </c>
      <c r="AE11" s="336">
        <v>0</v>
      </c>
      <c r="AF11" s="336">
        <v>0</v>
      </c>
      <c r="AG11" s="336">
        <v>0</v>
      </c>
      <c r="AH11" s="336">
        <v>0</v>
      </c>
      <c r="AI11" s="336">
        <v>0</v>
      </c>
      <c r="AJ11" s="336">
        <v>0</v>
      </c>
      <c r="AK11" s="336">
        <v>0</v>
      </c>
      <c r="AL11" s="336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2">
        <v>7</v>
      </c>
      <c r="C12" s="333" t="s">
        <v>79</v>
      </c>
      <c r="D12" s="334">
        <v>129</v>
      </c>
      <c r="E12" s="335"/>
      <c r="F12" s="336">
        <v>14</v>
      </c>
      <c r="G12" s="336">
        <v>13</v>
      </c>
      <c r="H12" s="336">
        <v>12</v>
      </c>
      <c r="I12" s="336">
        <v>13</v>
      </c>
      <c r="J12" s="336">
        <v>14</v>
      </c>
      <c r="K12" s="336">
        <v>12</v>
      </c>
      <c r="L12" s="336">
        <v>11</v>
      </c>
      <c r="M12" s="336">
        <v>14</v>
      </c>
      <c r="N12" s="336">
        <v>13</v>
      </c>
      <c r="O12" s="336">
        <v>12</v>
      </c>
      <c r="P12" s="336">
        <v>13</v>
      </c>
      <c r="Q12" s="336">
        <v>15</v>
      </c>
      <c r="R12" s="336">
        <v>15</v>
      </c>
      <c r="S12" s="336">
        <v>13</v>
      </c>
      <c r="T12" s="336">
        <v>15</v>
      </c>
      <c r="U12" s="336">
        <v>15</v>
      </c>
      <c r="V12" s="336">
        <v>14</v>
      </c>
      <c r="W12" s="336">
        <v>0</v>
      </c>
      <c r="X12" s="336">
        <v>0</v>
      </c>
      <c r="Y12" s="336">
        <v>0</v>
      </c>
      <c r="Z12" s="336">
        <v>0</v>
      </c>
      <c r="AA12" s="336">
        <v>0</v>
      </c>
      <c r="AB12" s="336">
        <v>0</v>
      </c>
      <c r="AC12" s="336">
        <v>0</v>
      </c>
      <c r="AD12" s="336">
        <v>0</v>
      </c>
      <c r="AE12" s="336">
        <v>0</v>
      </c>
      <c r="AF12" s="336">
        <v>0</v>
      </c>
      <c r="AG12" s="336">
        <v>0</v>
      </c>
      <c r="AH12" s="336">
        <v>0</v>
      </c>
      <c r="AI12" s="336">
        <v>0</v>
      </c>
      <c r="AJ12" s="336">
        <v>0</v>
      </c>
      <c r="AK12" s="336">
        <v>0</v>
      </c>
      <c r="AL12" s="336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2">
        <v>8</v>
      </c>
      <c r="C13" s="333" t="s">
        <v>54</v>
      </c>
      <c r="D13" s="334">
        <v>128</v>
      </c>
      <c r="E13" s="335"/>
      <c r="F13" s="336">
        <v>13</v>
      </c>
      <c r="G13" s="336">
        <v>14</v>
      </c>
      <c r="H13" s="336">
        <v>15</v>
      </c>
      <c r="I13" s="336">
        <v>14</v>
      </c>
      <c r="J13" s="336">
        <v>13</v>
      </c>
      <c r="K13" s="336">
        <v>15</v>
      </c>
      <c r="L13" s="336">
        <v>13</v>
      </c>
      <c r="M13" s="336">
        <v>14</v>
      </c>
      <c r="N13" s="336">
        <v>14</v>
      </c>
      <c r="O13" s="336">
        <v>14</v>
      </c>
      <c r="P13" s="336">
        <v>14</v>
      </c>
      <c r="Q13" s="336">
        <v>14</v>
      </c>
      <c r="R13" s="336">
        <v>13</v>
      </c>
      <c r="S13" s="336">
        <v>14</v>
      </c>
      <c r="T13" s="336">
        <v>12</v>
      </c>
      <c r="U13" s="336">
        <v>12</v>
      </c>
      <c r="V13" s="336">
        <v>14</v>
      </c>
      <c r="W13" s="336">
        <v>0</v>
      </c>
      <c r="X13" s="336">
        <v>0</v>
      </c>
      <c r="Y13" s="336">
        <v>0</v>
      </c>
      <c r="Z13" s="336">
        <v>0</v>
      </c>
      <c r="AA13" s="336">
        <v>0</v>
      </c>
      <c r="AB13" s="336">
        <v>0</v>
      </c>
      <c r="AC13" s="336">
        <v>0</v>
      </c>
      <c r="AD13" s="336">
        <v>0</v>
      </c>
      <c r="AE13" s="336">
        <v>0</v>
      </c>
      <c r="AF13" s="336">
        <v>0</v>
      </c>
      <c r="AG13" s="336">
        <v>0</v>
      </c>
      <c r="AH13" s="336">
        <v>0</v>
      </c>
      <c r="AI13" s="336">
        <v>0</v>
      </c>
      <c r="AJ13" s="336">
        <v>0</v>
      </c>
      <c r="AK13" s="336">
        <v>0</v>
      </c>
      <c r="AL13" s="336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2">
        <v>9</v>
      </c>
      <c r="C14" s="333" t="s">
        <v>24</v>
      </c>
      <c r="D14" s="334">
        <v>125</v>
      </c>
      <c r="E14" s="335">
        <v>2</v>
      </c>
      <c r="F14" s="336">
        <v>12</v>
      </c>
      <c r="G14" s="336">
        <v>11</v>
      </c>
      <c r="H14" s="336">
        <v>14</v>
      </c>
      <c r="I14" s="336">
        <v>15</v>
      </c>
      <c r="J14" s="336">
        <v>0</v>
      </c>
      <c r="K14" s="336">
        <v>0</v>
      </c>
      <c r="L14" s="336">
        <v>15</v>
      </c>
      <c r="M14" s="336">
        <v>14</v>
      </c>
      <c r="N14" s="336">
        <v>12</v>
      </c>
      <c r="O14" s="336">
        <v>13</v>
      </c>
      <c r="P14" s="336">
        <v>13</v>
      </c>
      <c r="Q14" s="336">
        <v>12</v>
      </c>
      <c r="R14" s="336">
        <v>13</v>
      </c>
      <c r="S14" s="336">
        <v>13</v>
      </c>
      <c r="T14" s="336">
        <v>14</v>
      </c>
      <c r="U14" s="336">
        <v>14</v>
      </c>
      <c r="V14" s="336">
        <v>13</v>
      </c>
      <c r="W14" s="336">
        <v>0</v>
      </c>
      <c r="X14" s="336">
        <v>0</v>
      </c>
      <c r="Y14" s="336">
        <v>0</v>
      </c>
      <c r="Z14" s="336">
        <v>0</v>
      </c>
      <c r="AA14" s="336">
        <v>0</v>
      </c>
      <c r="AB14" s="336">
        <v>0</v>
      </c>
      <c r="AC14" s="336">
        <v>0</v>
      </c>
      <c r="AD14" s="336">
        <v>0</v>
      </c>
      <c r="AE14" s="336">
        <v>0</v>
      </c>
      <c r="AF14" s="336">
        <v>0</v>
      </c>
      <c r="AG14" s="336">
        <v>0</v>
      </c>
      <c r="AH14" s="336">
        <v>0</v>
      </c>
      <c r="AI14" s="336">
        <v>0</v>
      </c>
      <c r="AJ14" s="336">
        <v>0</v>
      </c>
      <c r="AK14" s="336">
        <v>0</v>
      </c>
      <c r="AL14" s="336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2">
        <v>10</v>
      </c>
      <c r="C15" s="333" t="s">
        <v>25</v>
      </c>
      <c r="D15" s="334">
        <v>123</v>
      </c>
      <c r="E15" s="335">
        <v>2</v>
      </c>
      <c r="F15" s="336">
        <v>12</v>
      </c>
      <c r="G15" s="336">
        <v>13</v>
      </c>
      <c r="H15" s="336">
        <v>14</v>
      </c>
      <c r="I15" s="336">
        <v>13</v>
      </c>
      <c r="J15" s="336">
        <v>0</v>
      </c>
      <c r="K15" s="336">
        <v>0</v>
      </c>
      <c r="L15" s="336">
        <v>10</v>
      </c>
      <c r="M15" s="336">
        <v>13</v>
      </c>
      <c r="N15" s="336">
        <v>13</v>
      </c>
      <c r="O15" s="336">
        <v>4</v>
      </c>
      <c r="P15" s="336">
        <v>15</v>
      </c>
      <c r="Q15" s="336">
        <v>13</v>
      </c>
      <c r="R15" s="336">
        <v>11</v>
      </c>
      <c r="S15" s="336">
        <v>14</v>
      </c>
      <c r="T15" s="336">
        <v>14</v>
      </c>
      <c r="U15" s="336">
        <v>13</v>
      </c>
      <c r="V15" s="336">
        <v>14</v>
      </c>
      <c r="W15" s="336">
        <v>0</v>
      </c>
      <c r="X15" s="336">
        <v>0</v>
      </c>
      <c r="Y15" s="336">
        <v>0</v>
      </c>
      <c r="Z15" s="336">
        <v>0</v>
      </c>
      <c r="AA15" s="336">
        <v>0</v>
      </c>
      <c r="AB15" s="336">
        <v>0</v>
      </c>
      <c r="AC15" s="336">
        <v>0</v>
      </c>
      <c r="AD15" s="336">
        <v>0</v>
      </c>
      <c r="AE15" s="336">
        <v>0</v>
      </c>
      <c r="AF15" s="336">
        <v>0</v>
      </c>
      <c r="AG15" s="336">
        <v>0</v>
      </c>
      <c r="AH15" s="336">
        <v>0</v>
      </c>
      <c r="AI15" s="336">
        <v>0</v>
      </c>
      <c r="AJ15" s="336">
        <v>0</v>
      </c>
      <c r="AK15" s="336">
        <v>0</v>
      </c>
      <c r="AL15" s="337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2">
        <v>11</v>
      </c>
      <c r="C16" s="333" t="s">
        <v>26</v>
      </c>
      <c r="D16" s="334">
        <v>13</v>
      </c>
      <c r="E16" s="335" t="s">
        <v>98</v>
      </c>
      <c r="F16" s="336">
        <v>0</v>
      </c>
      <c r="G16" s="336">
        <v>0</v>
      </c>
      <c r="H16" s="336">
        <v>0</v>
      </c>
      <c r="I16" s="336">
        <v>0</v>
      </c>
      <c r="J16" s="336">
        <v>0</v>
      </c>
      <c r="K16" s="336">
        <v>0</v>
      </c>
      <c r="L16" s="336">
        <v>13</v>
      </c>
      <c r="M16" s="336">
        <v>0</v>
      </c>
      <c r="N16" s="336">
        <v>0</v>
      </c>
      <c r="O16" s="336">
        <v>0</v>
      </c>
      <c r="P16" s="336">
        <v>0</v>
      </c>
      <c r="Q16" s="336">
        <v>0</v>
      </c>
      <c r="R16" s="336">
        <v>0</v>
      </c>
      <c r="S16" s="336">
        <v>0</v>
      </c>
      <c r="T16" s="336">
        <v>0</v>
      </c>
      <c r="U16" s="336">
        <v>0</v>
      </c>
      <c r="V16" s="336">
        <v>0</v>
      </c>
      <c r="W16" s="336">
        <v>0</v>
      </c>
      <c r="X16" s="336">
        <v>0</v>
      </c>
      <c r="Y16" s="336">
        <v>0</v>
      </c>
      <c r="Z16" s="336">
        <v>0</v>
      </c>
      <c r="AA16" s="336">
        <v>0</v>
      </c>
      <c r="AB16" s="336">
        <v>0</v>
      </c>
      <c r="AC16" s="336">
        <v>0</v>
      </c>
      <c r="AD16" s="336">
        <v>0</v>
      </c>
      <c r="AE16" s="336">
        <v>0</v>
      </c>
      <c r="AF16" s="336">
        <v>0</v>
      </c>
      <c r="AG16" s="336">
        <v>0</v>
      </c>
      <c r="AH16" s="336">
        <v>0</v>
      </c>
      <c r="AI16" s="336">
        <v>0</v>
      </c>
      <c r="AJ16" s="336">
        <v>0</v>
      </c>
      <c r="AK16" s="336">
        <v>0</v>
      </c>
      <c r="AL16" s="337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9" t="s">
        <v>68</v>
      </c>
      <c r="D17" s="334"/>
      <c r="E17" s="335"/>
      <c r="F17" s="375">
        <v>45176</v>
      </c>
      <c r="G17" s="375"/>
      <c r="H17" s="375">
        <v>45190</v>
      </c>
      <c r="I17" s="375"/>
      <c r="J17" s="375">
        <v>45204</v>
      </c>
      <c r="K17" s="375"/>
      <c r="L17" s="361">
        <v>45218</v>
      </c>
      <c r="M17" s="375">
        <v>45232</v>
      </c>
      <c r="N17" s="375"/>
      <c r="O17" s="375">
        <v>45246</v>
      </c>
      <c r="P17" s="375"/>
      <c r="Q17" s="375">
        <v>45260</v>
      </c>
      <c r="R17" s="375"/>
      <c r="S17" s="375">
        <v>45274</v>
      </c>
      <c r="T17" s="375"/>
      <c r="U17" s="375">
        <v>45295</v>
      </c>
      <c r="V17" s="375"/>
      <c r="W17" s="375"/>
      <c r="X17" s="375"/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2">
        <v>1</v>
      </c>
      <c r="C18" s="333" t="s">
        <v>4</v>
      </c>
      <c r="D18" s="334">
        <v>133</v>
      </c>
      <c r="E18" s="335"/>
      <c r="F18" s="336">
        <v>13</v>
      </c>
      <c r="G18" s="336">
        <v>14</v>
      </c>
      <c r="H18" s="336">
        <v>14</v>
      </c>
      <c r="I18" s="336">
        <v>11</v>
      </c>
      <c r="J18" s="336">
        <v>15</v>
      </c>
      <c r="K18" s="336">
        <v>14</v>
      </c>
      <c r="L18" s="336">
        <v>15</v>
      </c>
      <c r="M18" s="336">
        <v>12</v>
      </c>
      <c r="N18" s="336">
        <v>15</v>
      </c>
      <c r="O18" s="336">
        <v>15</v>
      </c>
      <c r="P18" s="336">
        <v>15</v>
      </c>
      <c r="Q18" s="336">
        <v>14</v>
      </c>
      <c r="R18" s="336">
        <v>14</v>
      </c>
      <c r="S18" s="336">
        <v>15</v>
      </c>
      <c r="T18" s="336">
        <v>15</v>
      </c>
      <c r="U18" s="336">
        <v>14</v>
      </c>
      <c r="V18" s="336">
        <v>14</v>
      </c>
      <c r="W18" s="336">
        <v>0</v>
      </c>
      <c r="X18" s="336">
        <v>0</v>
      </c>
      <c r="Y18" s="336">
        <v>0</v>
      </c>
      <c r="Z18" s="336">
        <v>0</v>
      </c>
      <c r="AA18" s="336">
        <v>0</v>
      </c>
      <c r="AB18" s="336">
        <v>0</v>
      </c>
      <c r="AC18" s="336">
        <v>0</v>
      </c>
      <c r="AD18" s="336">
        <v>0</v>
      </c>
      <c r="AE18" s="336">
        <v>0</v>
      </c>
      <c r="AF18" s="336">
        <v>0</v>
      </c>
      <c r="AG18" s="336">
        <v>0</v>
      </c>
      <c r="AH18" s="336">
        <v>0</v>
      </c>
      <c r="AI18" s="336">
        <v>0</v>
      </c>
      <c r="AJ18" s="336">
        <v>0</v>
      </c>
      <c r="AK18" s="336">
        <v>0</v>
      </c>
      <c r="AL18" s="336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2">
        <v>2</v>
      </c>
      <c r="C19" s="333" t="s">
        <v>3</v>
      </c>
      <c r="D19" s="334">
        <v>133</v>
      </c>
      <c r="E19" s="335">
        <v>2</v>
      </c>
      <c r="F19" s="336">
        <v>0</v>
      </c>
      <c r="G19" s="336">
        <v>0</v>
      </c>
      <c r="H19" s="336">
        <v>14</v>
      </c>
      <c r="I19" s="336">
        <v>15</v>
      </c>
      <c r="J19" s="336">
        <v>14</v>
      </c>
      <c r="K19" s="336">
        <v>14</v>
      </c>
      <c r="L19" s="336">
        <v>14</v>
      </c>
      <c r="M19" s="336">
        <v>15</v>
      </c>
      <c r="N19" s="336">
        <v>14</v>
      </c>
      <c r="O19" s="336">
        <v>12</v>
      </c>
      <c r="P19" s="336">
        <v>14</v>
      </c>
      <c r="Q19" s="336">
        <v>15</v>
      </c>
      <c r="R19" s="336">
        <v>15</v>
      </c>
      <c r="S19" s="336">
        <v>15</v>
      </c>
      <c r="T19" s="336">
        <v>15</v>
      </c>
      <c r="U19" s="336">
        <v>14</v>
      </c>
      <c r="V19" s="336">
        <v>15</v>
      </c>
      <c r="W19" s="336">
        <v>0</v>
      </c>
      <c r="X19" s="336">
        <v>0</v>
      </c>
      <c r="Y19" s="336">
        <v>0</v>
      </c>
      <c r="Z19" s="336">
        <v>0</v>
      </c>
      <c r="AA19" s="336">
        <v>0</v>
      </c>
      <c r="AB19" s="336">
        <v>0</v>
      </c>
      <c r="AC19" s="336">
        <v>0</v>
      </c>
      <c r="AD19" s="336">
        <v>0</v>
      </c>
      <c r="AE19" s="336">
        <v>0</v>
      </c>
      <c r="AF19" s="336">
        <v>0</v>
      </c>
      <c r="AG19" s="336">
        <v>0</v>
      </c>
      <c r="AH19" s="336">
        <v>0</v>
      </c>
      <c r="AI19" s="336">
        <v>0</v>
      </c>
      <c r="AJ19" s="336">
        <v>0</v>
      </c>
      <c r="AK19" s="336">
        <v>0</v>
      </c>
      <c r="AL19" s="336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2">
        <v>3</v>
      </c>
      <c r="C20" s="333" t="s">
        <v>60</v>
      </c>
      <c r="D20" s="334">
        <v>132</v>
      </c>
      <c r="E20" s="335">
        <v>2</v>
      </c>
      <c r="F20" s="336">
        <v>0</v>
      </c>
      <c r="G20" s="336">
        <v>0</v>
      </c>
      <c r="H20" s="336">
        <v>13</v>
      </c>
      <c r="I20" s="336">
        <v>14</v>
      </c>
      <c r="J20" s="336">
        <v>12</v>
      </c>
      <c r="K20" s="336">
        <v>13</v>
      </c>
      <c r="L20" s="336">
        <v>14</v>
      </c>
      <c r="M20" s="336">
        <v>15</v>
      </c>
      <c r="N20" s="336">
        <v>15</v>
      </c>
      <c r="O20" s="336">
        <v>15</v>
      </c>
      <c r="P20" s="336">
        <v>14</v>
      </c>
      <c r="Q20" s="336">
        <v>13</v>
      </c>
      <c r="R20" s="336">
        <v>14</v>
      </c>
      <c r="S20" s="336">
        <v>15</v>
      </c>
      <c r="T20" s="336">
        <v>15</v>
      </c>
      <c r="U20" s="336">
        <v>13</v>
      </c>
      <c r="V20" s="336">
        <v>15</v>
      </c>
      <c r="W20" s="336">
        <v>0</v>
      </c>
      <c r="X20" s="336">
        <v>0</v>
      </c>
      <c r="Y20" s="336">
        <v>0</v>
      </c>
      <c r="Z20" s="336">
        <v>0</v>
      </c>
      <c r="AA20" s="336">
        <v>0</v>
      </c>
      <c r="AB20" s="336">
        <v>0</v>
      </c>
      <c r="AC20" s="336">
        <v>0</v>
      </c>
      <c r="AD20" s="336">
        <v>0</v>
      </c>
      <c r="AE20" s="336">
        <v>0</v>
      </c>
      <c r="AF20" s="336">
        <v>0</v>
      </c>
      <c r="AG20" s="336">
        <v>0</v>
      </c>
      <c r="AH20" s="336">
        <v>0</v>
      </c>
      <c r="AI20" s="336">
        <v>0</v>
      </c>
      <c r="AJ20" s="336">
        <v>0</v>
      </c>
      <c r="AK20" s="336">
        <v>0</v>
      </c>
      <c r="AL20" s="336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2">
        <v>4</v>
      </c>
      <c r="C21" s="333" t="s">
        <v>29</v>
      </c>
      <c r="D21" s="334">
        <v>130</v>
      </c>
      <c r="E21" s="335">
        <v>3</v>
      </c>
      <c r="F21" s="336">
        <v>0</v>
      </c>
      <c r="G21" s="336">
        <v>0</v>
      </c>
      <c r="H21" s="336">
        <v>15</v>
      </c>
      <c r="I21" s="336">
        <v>14</v>
      </c>
      <c r="J21" s="336">
        <v>15</v>
      </c>
      <c r="K21" s="336">
        <v>14</v>
      </c>
      <c r="L21" s="336">
        <v>0</v>
      </c>
      <c r="M21" s="336">
        <v>14</v>
      </c>
      <c r="N21" s="336">
        <v>12</v>
      </c>
      <c r="O21" s="336">
        <v>15</v>
      </c>
      <c r="P21" s="336">
        <v>13</v>
      </c>
      <c r="Q21" s="336">
        <v>14</v>
      </c>
      <c r="R21" s="336">
        <v>14</v>
      </c>
      <c r="S21" s="336">
        <v>13</v>
      </c>
      <c r="T21" s="336">
        <v>15</v>
      </c>
      <c r="U21" s="336">
        <v>14</v>
      </c>
      <c r="V21" s="336">
        <v>14</v>
      </c>
      <c r="W21" s="336">
        <v>0</v>
      </c>
      <c r="X21" s="336">
        <v>0</v>
      </c>
      <c r="Y21" s="336">
        <v>0</v>
      </c>
      <c r="Z21" s="336">
        <v>0</v>
      </c>
      <c r="AA21" s="336">
        <v>0</v>
      </c>
      <c r="AB21" s="336">
        <v>0</v>
      </c>
      <c r="AC21" s="336">
        <v>0</v>
      </c>
      <c r="AD21" s="336">
        <v>0</v>
      </c>
      <c r="AE21" s="336">
        <v>0</v>
      </c>
      <c r="AF21" s="336">
        <v>0</v>
      </c>
      <c r="AG21" s="336">
        <v>0</v>
      </c>
      <c r="AH21" s="336">
        <v>0</v>
      </c>
      <c r="AI21" s="336">
        <v>0</v>
      </c>
      <c r="AJ21" s="336">
        <v>0</v>
      </c>
      <c r="AK21" s="336">
        <v>0</v>
      </c>
      <c r="AL21" s="336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2">
        <v>5</v>
      </c>
      <c r="C22" s="333" t="s">
        <v>28</v>
      </c>
      <c r="D22" s="334">
        <v>130</v>
      </c>
      <c r="E22" s="335"/>
      <c r="F22" s="336">
        <v>13</v>
      </c>
      <c r="G22" s="336">
        <v>14</v>
      </c>
      <c r="H22" s="336">
        <v>15</v>
      </c>
      <c r="I22" s="336">
        <v>14</v>
      </c>
      <c r="J22" s="336">
        <v>15</v>
      </c>
      <c r="K22" s="336">
        <v>14</v>
      </c>
      <c r="L22" s="336">
        <v>14</v>
      </c>
      <c r="M22" s="336">
        <v>14</v>
      </c>
      <c r="N22" s="336">
        <v>12</v>
      </c>
      <c r="O22" s="336">
        <v>14</v>
      </c>
      <c r="P22" s="336">
        <v>13</v>
      </c>
      <c r="Q22" s="336">
        <v>15</v>
      </c>
      <c r="R22" s="336">
        <v>14</v>
      </c>
      <c r="S22" s="336">
        <v>13</v>
      </c>
      <c r="T22" s="336">
        <v>15</v>
      </c>
      <c r="U22" s="336">
        <v>14</v>
      </c>
      <c r="V22" s="336">
        <v>14</v>
      </c>
      <c r="W22" s="336">
        <v>0</v>
      </c>
      <c r="X22" s="336">
        <v>0</v>
      </c>
      <c r="Y22" s="336">
        <v>0</v>
      </c>
      <c r="Z22" s="336">
        <v>0</v>
      </c>
      <c r="AA22" s="336">
        <v>0</v>
      </c>
      <c r="AB22" s="336">
        <v>0</v>
      </c>
      <c r="AC22" s="336">
        <v>0</v>
      </c>
      <c r="AD22" s="336">
        <v>0</v>
      </c>
      <c r="AE22" s="336">
        <v>0</v>
      </c>
      <c r="AF22" s="336">
        <v>0</v>
      </c>
      <c r="AG22" s="336">
        <v>0</v>
      </c>
      <c r="AH22" s="336">
        <v>0</v>
      </c>
      <c r="AI22" s="336">
        <v>0</v>
      </c>
      <c r="AJ22" s="336">
        <v>0</v>
      </c>
      <c r="AK22" s="336">
        <v>0</v>
      </c>
      <c r="AL22" s="336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2">
        <v>6</v>
      </c>
      <c r="C23" s="333" t="s">
        <v>55</v>
      </c>
      <c r="D23" s="334">
        <v>130</v>
      </c>
      <c r="E23" s="335"/>
      <c r="F23" s="336">
        <v>10</v>
      </c>
      <c r="G23" s="336">
        <v>12</v>
      </c>
      <c r="H23" s="336">
        <v>13</v>
      </c>
      <c r="I23" s="336">
        <v>14</v>
      </c>
      <c r="J23" s="336">
        <v>14</v>
      </c>
      <c r="K23" s="336">
        <v>15</v>
      </c>
      <c r="L23" s="336">
        <v>15</v>
      </c>
      <c r="M23" s="336">
        <v>15</v>
      </c>
      <c r="N23" s="336">
        <v>12</v>
      </c>
      <c r="O23" s="336">
        <v>14</v>
      </c>
      <c r="P23" s="336">
        <v>15</v>
      </c>
      <c r="Q23" s="336">
        <v>14</v>
      </c>
      <c r="R23" s="336">
        <v>12</v>
      </c>
      <c r="S23" s="336">
        <v>14</v>
      </c>
      <c r="T23" s="336">
        <v>14</v>
      </c>
      <c r="U23" s="336">
        <v>13</v>
      </c>
      <c r="V23" s="336">
        <v>14</v>
      </c>
      <c r="W23" s="336">
        <v>0</v>
      </c>
      <c r="X23" s="336">
        <v>0</v>
      </c>
      <c r="Y23" s="336">
        <v>0</v>
      </c>
      <c r="Z23" s="336">
        <v>0</v>
      </c>
      <c r="AA23" s="336">
        <v>0</v>
      </c>
      <c r="AB23" s="336">
        <v>0</v>
      </c>
      <c r="AC23" s="336">
        <v>0</v>
      </c>
      <c r="AD23" s="336">
        <v>0</v>
      </c>
      <c r="AE23" s="336">
        <v>0</v>
      </c>
      <c r="AF23" s="336">
        <v>0</v>
      </c>
      <c r="AG23" s="336">
        <v>0</v>
      </c>
      <c r="AH23" s="336">
        <v>0</v>
      </c>
      <c r="AI23" s="336">
        <v>0</v>
      </c>
      <c r="AJ23" s="336">
        <v>0</v>
      </c>
      <c r="AK23" s="336">
        <v>0</v>
      </c>
      <c r="AL23" s="336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2">
        <v>7</v>
      </c>
      <c r="C24" s="333" t="s">
        <v>37</v>
      </c>
      <c r="D24" s="334">
        <v>130</v>
      </c>
      <c r="E24" s="335"/>
      <c r="F24" s="336">
        <v>14</v>
      </c>
      <c r="G24" s="336">
        <v>13</v>
      </c>
      <c r="H24" s="336">
        <v>13</v>
      </c>
      <c r="I24" s="336">
        <v>13</v>
      </c>
      <c r="J24" s="336">
        <v>14</v>
      </c>
      <c r="K24" s="336">
        <v>15</v>
      </c>
      <c r="L24" s="336">
        <v>14</v>
      </c>
      <c r="M24" s="336">
        <v>13</v>
      </c>
      <c r="N24" s="336">
        <v>14</v>
      </c>
      <c r="O24" s="336">
        <v>14</v>
      </c>
      <c r="P24" s="336">
        <v>14</v>
      </c>
      <c r="Q24" s="336">
        <v>15</v>
      </c>
      <c r="R24" s="336">
        <v>14</v>
      </c>
      <c r="S24" s="336">
        <v>15</v>
      </c>
      <c r="T24" s="336">
        <v>14</v>
      </c>
      <c r="U24" s="336">
        <v>12</v>
      </c>
      <c r="V24" s="336">
        <v>15</v>
      </c>
      <c r="W24" s="336">
        <v>0</v>
      </c>
      <c r="X24" s="336">
        <v>0</v>
      </c>
      <c r="Y24" s="336">
        <v>0</v>
      </c>
      <c r="Z24" s="336">
        <v>0</v>
      </c>
      <c r="AA24" s="336">
        <v>0</v>
      </c>
      <c r="AB24" s="336">
        <v>0</v>
      </c>
      <c r="AC24" s="336">
        <v>0</v>
      </c>
      <c r="AD24" s="336">
        <v>0</v>
      </c>
      <c r="AE24" s="336">
        <v>0</v>
      </c>
      <c r="AF24" s="336">
        <v>0</v>
      </c>
      <c r="AG24" s="336">
        <v>0</v>
      </c>
      <c r="AH24" s="336">
        <v>0</v>
      </c>
      <c r="AI24" s="336">
        <v>0</v>
      </c>
      <c r="AJ24" s="336">
        <v>0</v>
      </c>
      <c r="AK24" s="336">
        <v>0</v>
      </c>
      <c r="AL24" s="336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2">
        <v>8</v>
      </c>
      <c r="C25" s="333" t="s">
        <v>12</v>
      </c>
      <c r="D25" s="334">
        <v>127</v>
      </c>
      <c r="E25" s="335">
        <v>2</v>
      </c>
      <c r="F25" s="336">
        <v>12</v>
      </c>
      <c r="G25" s="336">
        <v>15</v>
      </c>
      <c r="H25" s="336">
        <v>14</v>
      </c>
      <c r="I25" s="336">
        <v>13</v>
      </c>
      <c r="J25" s="336">
        <v>13</v>
      </c>
      <c r="K25" s="336">
        <v>12</v>
      </c>
      <c r="L25" s="336">
        <v>13</v>
      </c>
      <c r="M25" s="336">
        <v>15</v>
      </c>
      <c r="N25" s="336">
        <v>14</v>
      </c>
      <c r="O25" s="336">
        <v>0</v>
      </c>
      <c r="P25" s="336">
        <v>0</v>
      </c>
      <c r="Q25" s="336">
        <v>15</v>
      </c>
      <c r="R25" s="336">
        <v>13</v>
      </c>
      <c r="S25" s="336">
        <v>13</v>
      </c>
      <c r="T25" s="336">
        <v>14</v>
      </c>
      <c r="U25" s="336">
        <v>13</v>
      </c>
      <c r="V25" s="336">
        <v>14</v>
      </c>
      <c r="W25" s="336">
        <v>0</v>
      </c>
      <c r="X25" s="336">
        <v>0</v>
      </c>
      <c r="Y25" s="336">
        <v>0</v>
      </c>
      <c r="Z25" s="336">
        <v>0</v>
      </c>
      <c r="AA25" s="336">
        <v>0</v>
      </c>
      <c r="AB25" s="336">
        <v>0</v>
      </c>
      <c r="AC25" s="336">
        <v>0</v>
      </c>
      <c r="AD25" s="336">
        <v>0</v>
      </c>
      <c r="AE25" s="336">
        <v>0</v>
      </c>
      <c r="AF25" s="336">
        <v>0</v>
      </c>
      <c r="AG25" s="336">
        <v>0</v>
      </c>
      <c r="AH25" s="336">
        <v>0</v>
      </c>
      <c r="AI25" s="336">
        <v>0</v>
      </c>
      <c r="AJ25" s="336">
        <v>0</v>
      </c>
      <c r="AK25" s="336">
        <v>0</v>
      </c>
      <c r="AL25" s="336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2">
        <v>9</v>
      </c>
      <c r="C26" s="333" t="s">
        <v>30</v>
      </c>
      <c r="D26" s="334">
        <v>121</v>
      </c>
      <c r="E26" s="335"/>
      <c r="F26" s="336">
        <v>11</v>
      </c>
      <c r="G26" s="336">
        <v>12</v>
      </c>
      <c r="H26" s="336">
        <v>14</v>
      </c>
      <c r="I26" s="336">
        <v>12</v>
      </c>
      <c r="J26" s="336">
        <v>12</v>
      </c>
      <c r="K26" s="336">
        <v>13</v>
      </c>
      <c r="L26" s="336">
        <v>14</v>
      </c>
      <c r="M26" s="336">
        <v>12</v>
      </c>
      <c r="N26" s="336">
        <v>15</v>
      </c>
      <c r="O26" s="336">
        <v>13</v>
      </c>
      <c r="P26" s="336">
        <v>12</v>
      </c>
      <c r="Q26" s="336">
        <v>13</v>
      </c>
      <c r="R26" s="336">
        <v>13</v>
      </c>
      <c r="S26" s="336">
        <v>13</v>
      </c>
      <c r="T26" s="336">
        <v>11</v>
      </c>
      <c r="U26" s="336">
        <v>11</v>
      </c>
      <c r="V26" s="336">
        <v>13</v>
      </c>
      <c r="W26" s="336">
        <v>0</v>
      </c>
      <c r="X26" s="336">
        <v>0</v>
      </c>
      <c r="Y26" s="336">
        <v>0</v>
      </c>
      <c r="Z26" s="336">
        <v>0</v>
      </c>
      <c r="AA26" s="336">
        <v>0</v>
      </c>
      <c r="AB26" s="336">
        <v>0</v>
      </c>
      <c r="AC26" s="336">
        <v>0</v>
      </c>
      <c r="AD26" s="336">
        <v>0</v>
      </c>
      <c r="AE26" s="336">
        <v>0</v>
      </c>
      <c r="AF26" s="336">
        <v>0</v>
      </c>
      <c r="AG26" s="336">
        <v>0</v>
      </c>
      <c r="AH26" s="336">
        <v>0</v>
      </c>
      <c r="AI26" s="336">
        <v>0</v>
      </c>
      <c r="AJ26" s="336">
        <v>0</v>
      </c>
      <c r="AK26" s="336">
        <v>0</v>
      </c>
      <c r="AL26" s="336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2">
        <v>10</v>
      </c>
      <c r="C27" s="333" t="s">
        <v>78</v>
      </c>
      <c r="D27" s="334">
        <v>108</v>
      </c>
      <c r="E27" s="335">
        <v>2</v>
      </c>
      <c r="F27" s="336">
        <v>4</v>
      </c>
      <c r="G27" s="336">
        <v>11</v>
      </c>
      <c r="H27" s="336">
        <v>5</v>
      </c>
      <c r="I27" s="336">
        <v>11</v>
      </c>
      <c r="J27" s="336">
        <v>0</v>
      </c>
      <c r="K27" s="336">
        <v>0</v>
      </c>
      <c r="L27" s="336">
        <v>5</v>
      </c>
      <c r="M27" s="336">
        <v>5</v>
      </c>
      <c r="N27" s="336">
        <v>11</v>
      </c>
      <c r="O27" s="336">
        <v>5</v>
      </c>
      <c r="P27" s="336">
        <v>11</v>
      </c>
      <c r="Q27" s="336">
        <v>7</v>
      </c>
      <c r="R27" s="336">
        <v>12</v>
      </c>
      <c r="S27" s="336">
        <v>12</v>
      </c>
      <c r="T27" s="336">
        <v>12</v>
      </c>
      <c r="U27" s="336">
        <v>14</v>
      </c>
      <c r="V27" s="336">
        <v>14</v>
      </c>
      <c r="W27" s="336">
        <v>0</v>
      </c>
      <c r="X27" s="336">
        <v>0</v>
      </c>
      <c r="Y27" s="336">
        <v>0</v>
      </c>
      <c r="Z27" s="336">
        <v>0</v>
      </c>
      <c r="AA27" s="336">
        <v>0</v>
      </c>
      <c r="AB27" s="336">
        <v>0</v>
      </c>
      <c r="AC27" s="336">
        <v>0</v>
      </c>
      <c r="AD27" s="336">
        <v>0</v>
      </c>
      <c r="AE27" s="336">
        <v>0</v>
      </c>
      <c r="AF27" s="336">
        <v>0</v>
      </c>
      <c r="AG27" s="336">
        <v>0</v>
      </c>
      <c r="AH27" s="336">
        <v>0</v>
      </c>
      <c r="AI27" s="336">
        <v>0</v>
      </c>
      <c r="AJ27" s="336">
        <v>0</v>
      </c>
      <c r="AK27" s="336">
        <v>0</v>
      </c>
      <c r="AL27" s="336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32">
        <v>11</v>
      </c>
      <c r="C28" s="333" t="s">
        <v>83</v>
      </c>
      <c r="D28" s="334">
        <v>105</v>
      </c>
      <c r="E28" s="335">
        <v>2</v>
      </c>
      <c r="F28" s="336">
        <v>4</v>
      </c>
      <c r="G28" s="336">
        <v>2</v>
      </c>
      <c r="H28" s="336">
        <v>9</v>
      </c>
      <c r="I28" s="336">
        <v>9</v>
      </c>
      <c r="J28" s="336">
        <v>11</v>
      </c>
      <c r="K28" s="336">
        <v>11</v>
      </c>
      <c r="L28" s="336">
        <v>3</v>
      </c>
      <c r="M28" s="336">
        <v>10</v>
      </c>
      <c r="N28" s="336">
        <v>12</v>
      </c>
      <c r="O28" s="336">
        <v>9</v>
      </c>
      <c r="P28" s="336">
        <v>10</v>
      </c>
      <c r="Q28" s="336">
        <v>11</v>
      </c>
      <c r="R28" s="336">
        <v>14</v>
      </c>
      <c r="S28" s="336">
        <v>0</v>
      </c>
      <c r="T28" s="336">
        <v>0</v>
      </c>
      <c r="U28" s="336">
        <v>13</v>
      </c>
      <c r="V28" s="336">
        <v>13</v>
      </c>
      <c r="W28" s="336">
        <v>0</v>
      </c>
      <c r="X28" s="336">
        <v>0</v>
      </c>
      <c r="Y28" s="336">
        <v>0</v>
      </c>
      <c r="Z28" s="336">
        <v>0</v>
      </c>
      <c r="AA28" s="336">
        <v>0</v>
      </c>
      <c r="AB28" s="336">
        <v>0</v>
      </c>
      <c r="AC28" s="336">
        <v>0</v>
      </c>
      <c r="AD28" s="336">
        <v>0</v>
      </c>
      <c r="AE28" s="336">
        <v>0</v>
      </c>
      <c r="AF28" s="336">
        <v>0</v>
      </c>
      <c r="AG28" s="336">
        <v>0</v>
      </c>
      <c r="AH28" s="336">
        <v>0</v>
      </c>
      <c r="AI28" s="336">
        <v>0</v>
      </c>
      <c r="AJ28" s="336">
        <v>0</v>
      </c>
      <c r="AK28" s="336">
        <v>0</v>
      </c>
      <c r="AL28" s="336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2">
        <v>12</v>
      </c>
      <c r="C29" s="333" t="s">
        <v>36</v>
      </c>
      <c r="D29" s="334">
        <v>15</v>
      </c>
      <c r="E29" s="335" t="s">
        <v>98</v>
      </c>
      <c r="F29" s="336">
        <v>0</v>
      </c>
      <c r="G29" s="336">
        <v>0</v>
      </c>
      <c r="H29" s="336">
        <v>0</v>
      </c>
      <c r="I29" s="336">
        <v>0</v>
      </c>
      <c r="J29" s="336">
        <v>0</v>
      </c>
      <c r="K29" s="336">
        <v>0</v>
      </c>
      <c r="L29" s="336">
        <v>15</v>
      </c>
      <c r="M29" s="336">
        <v>0</v>
      </c>
      <c r="N29" s="336">
        <v>0</v>
      </c>
      <c r="O29" s="336">
        <v>0</v>
      </c>
      <c r="P29" s="336">
        <v>0</v>
      </c>
      <c r="Q29" s="336">
        <v>0</v>
      </c>
      <c r="R29" s="336">
        <v>0</v>
      </c>
      <c r="S29" s="336">
        <v>0</v>
      </c>
      <c r="T29" s="336">
        <v>0</v>
      </c>
      <c r="U29" s="336">
        <v>0</v>
      </c>
      <c r="V29" s="336">
        <v>0</v>
      </c>
      <c r="W29" s="336">
        <v>0</v>
      </c>
      <c r="X29" s="336">
        <v>0</v>
      </c>
      <c r="Y29" s="336">
        <v>0</v>
      </c>
      <c r="Z29" s="336">
        <v>0</v>
      </c>
      <c r="AA29" s="336">
        <v>0</v>
      </c>
      <c r="AB29" s="336">
        <v>0</v>
      </c>
      <c r="AC29" s="336">
        <v>0</v>
      </c>
      <c r="AD29" s="336">
        <v>0</v>
      </c>
      <c r="AE29" s="336">
        <v>0</v>
      </c>
      <c r="AF29" s="336">
        <v>0</v>
      </c>
      <c r="AG29" s="336">
        <v>0</v>
      </c>
      <c r="AH29" s="336">
        <v>0</v>
      </c>
      <c r="AI29" s="336">
        <v>0</v>
      </c>
      <c r="AJ29" s="336">
        <v>0</v>
      </c>
      <c r="AK29" s="336">
        <v>0</v>
      </c>
      <c r="AL29" s="336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9" t="s">
        <v>69</v>
      </c>
      <c r="D30" s="334"/>
      <c r="E30" s="335"/>
      <c r="F30" s="375">
        <v>45176</v>
      </c>
      <c r="G30" s="375"/>
      <c r="H30" s="375">
        <v>45190</v>
      </c>
      <c r="I30" s="375"/>
      <c r="J30" s="375">
        <v>45204</v>
      </c>
      <c r="K30" s="375"/>
      <c r="L30" s="361">
        <v>45218</v>
      </c>
      <c r="M30" s="375">
        <v>45232</v>
      </c>
      <c r="N30" s="375"/>
      <c r="O30" s="375">
        <v>45246</v>
      </c>
      <c r="P30" s="375"/>
      <c r="Q30" s="375">
        <v>45260</v>
      </c>
      <c r="R30" s="375"/>
      <c r="S30" s="375">
        <v>45274</v>
      </c>
      <c r="T30" s="375"/>
      <c r="U30" s="375">
        <v>45295</v>
      </c>
      <c r="V30" s="375"/>
      <c r="W30" s="375"/>
      <c r="X30" s="375"/>
      <c r="Y30" s="375"/>
      <c r="Z30" s="375"/>
      <c r="AA30" s="375"/>
      <c r="AB30" s="375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2">
        <v>1</v>
      </c>
      <c r="C31" s="333" t="s">
        <v>32</v>
      </c>
      <c r="D31" s="334">
        <v>135</v>
      </c>
      <c r="E31" s="335">
        <v>2</v>
      </c>
      <c r="F31" s="336">
        <v>0</v>
      </c>
      <c r="G31" s="336">
        <v>0</v>
      </c>
      <c r="H31" s="336">
        <v>15</v>
      </c>
      <c r="I31" s="336">
        <v>14</v>
      </c>
      <c r="J31" s="336">
        <v>15</v>
      </c>
      <c r="K31" s="336">
        <v>15</v>
      </c>
      <c r="L31" s="336">
        <v>15</v>
      </c>
      <c r="M31" s="336">
        <v>15</v>
      </c>
      <c r="N31" s="336">
        <v>15</v>
      </c>
      <c r="O31" s="336">
        <v>15</v>
      </c>
      <c r="P31" s="336">
        <v>15</v>
      </c>
      <c r="Q31" s="336">
        <v>15</v>
      </c>
      <c r="R31" s="336">
        <v>15</v>
      </c>
      <c r="S31" s="336">
        <v>14</v>
      </c>
      <c r="T31" s="336">
        <v>14</v>
      </c>
      <c r="U31" s="336">
        <v>14</v>
      </c>
      <c r="V31" s="336">
        <v>15</v>
      </c>
      <c r="W31" s="336">
        <v>0</v>
      </c>
      <c r="X31" s="336">
        <v>0</v>
      </c>
      <c r="Y31" s="336">
        <v>0</v>
      </c>
      <c r="Z31" s="336">
        <v>0</v>
      </c>
      <c r="AA31" s="336">
        <v>0</v>
      </c>
      <c r="AB31" s="336">
        <v>0</v>
      </c>
      <c r="AC31" s="336">
        <v>0</v>
      </c>
      <c r="AD31" s="336">
        <v>0</v>
      </c>
      <c r="AE31" s="336">
        <v>0</v>
      </c>
      <c r="AF31" s="336">
        <v>0</v>
      </c>
      <c r="AG31" s="336">
        <v>0</v>
      </c>
      <c r="AH31" s="336">
        <v>0</v>
      </c>
      <c r="AI31" s="336">
        <v>0</v>
      </c>
      <c r="AJ31" s="336">
        <v>0</v>
      </c>
      <c r="AK31" s="336">
        <v>0</v>
      </c>
      <c r="AL31" s="336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2">
        <v>2</v>
      </c>
      <c r="C32" s="333" t="s">
        <v>31</v>
      </c>
      <c r="D32" s="334">
        <v>135</v>
      </c>
      <c r="E32" s="335"/>
      <c r="F32" s="336">
        <v>15</v>
      </c>
      <c r="G32" s="336">
        <v>14</v>
      </c>
      <c r="H32" s="336">
        <v>15</v>
      </c>
      <c r="I32" s="336">
        <v>15</v>
      </c>
      <c r="J32" s="336">
        <v>14</v>
      </c>
      <c r="K32" s="336">
        <v>13</v>
      </c>
      <c r="L32" s="336">
        <v>14</v>
      </c>
      <c r="M32" s="336">
        <v>15</v>
      </c>
      <c r="N32" s="336">
        <v>14</v>
      </c>
      <c r="O32" s="336">
        <v>15</v>
      </c>
      <c r="P32" s="336">
        <v>15</v>
      </c>
      <c r="Q32" s="336">
        <v>14</v>
      </c>
      <c r="R32" s="336">
        <v>15</v>
      </c>
      <c r="S32" s="336">
        <v>15</v>
      </c>
      <c r="T32" s="336">
        <v>14</v>
      </c>
      <c r="U32" s="336">
        <v>15</v>
      </c>
      <c r="V32" s="336">
        <v>15</v>
      </c>
      <c r="W32" s="336">
        <v>0</v>
      </c>
      <c r="X32" s="336">
        <v>0</v>
      </c>
      <c r="Y32" s="336">
        <v>0</v>
      </c>
      <c r="Z32" s="336">
        <v>0</v>
      </c>
      <c r="AA32" s="336">
        <v>0</v>
      </c>
      <c r="AB32" s="336">
        <v>0</v>
      </c>
      <c r="AC32" s="336">
        <v>0</v>
      </c>
      <c r="AD32" s="336">
        <v>0</v>
      </c>
      <c r="AE32" s="336">
        <v>0</v>
      </c>
      <c r="AF32" s="336">
        <v>0</v>
      </c>
      <c r="AG32" s="336">
        <v>0</v>
      </c>
      <c r="AH32" s="336">
        <v>0</v>
      </c>
      <c r="AI32" s="336">
        <v>0</v>
      </c>
      <c r="AJ32" s="336">
        <v>0</v>
      </c>
      <c r="AK32" s="336">
        <v>0</v>
      </c>
      <c r="AL32" s="336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2">
        <v>3</v>
      </c>
      <c r="C33" s="333" t="s">
        <v>97</v>
      </c>
      <c r="D33" s="334">
        <v>135</v>
      </c>
      <c r="E33" s="335"/>
      <c r="F33" s="336">
        <v>15</v>
      </c>
      <c r="G33" s="336">
        <v>15</v>
      </c>
      <c r="H33" s="336">
        <v>15</v>
      </c>
      <c r="I33" s="336">
        <v>13</v>
      </c>
      <c r="J33" s="336">
        <v>13</v>
      </c>
      <c r="K33" s="336">
        <v>15</v>
      </c>
      <c r="L33" s="336">
        <v>13</v>
      </c>
      <c r="M33" s="336">
        <v>15</v>
      </c>
      <c r="N33" s="336">
        <v>15</v>
      </c>
      <c r="O33" s="336">
        <v>14</v>
      </c>
      <c r="P33" s="336">
        <v>15</v>
      </c>
      <c r="Q33" s="336">
        <v>14</v>
      </c>
      <c r="R33" s="336">
        <v>14</v>
      </c>
      <c r="S33" s="336">
        <v>15</v>
      </c>
      <c r="T33" s="336">
        <v>15</v>
      </c>
      <c r="U33" s="336">
        <v>13</v>
      </c>
      <c r="V33" s="336">
        <v>15</v>
      </c>
      <c r="W33" s="336">
        <v>0</v>
      </c>
      <c r="X33" s="336">
        <v>0</v>
      </c>
      <c r="Y33" s="336">
        <v>0</v>
      </c>
      <c r="Z33" s="336">
        <v>0</v>
      </c>
      <c r="AA33" s="336">
        <v>0</v>
      </c>
      <c r="AB33" s="336">
        <v>0</v>
      </c>
      <c r="AC33" s="336">
        <v>0</v>
      </c>
      <c r="AD33" s="336">
        <v>0</v>
      </c>
      <c r="AE33" s="336">
        <v>0</v>
      </c>
      <c r="AF33" s="336">
        <v>0</v>
      </c>
      <c r="AG33" s="336">
        <v>0</v>
      </c>
      <c r="AH33" s="336">
        <v>0</v>
      </c>
      <c r="AI33" s="336">
        <v>0</v>
      </c>
      <c r="AJ33" s="336">
        <v>0</v>
      </c>
      <c r="AK33" s="336">
        <v>0</v>
      </c>
      <c r="AL33" s="336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2">
        <v>4</v>
      </c>
      <c r="C34" s="333" t="s">
        <v>63</v>
      </c>
      <c r="D34" s="334">
        <v>135</v>
      </c>
      <c r="E34" s="335">
        <v>2</v>
      </c>
      <c r="F34" s="336">
        <v>15</v>
      </c>
      <c r="G34" s="336">
        <v>14</v>
      </c>
      <c r="H34" s="336">
        <v>15</v>
      </c>
      <c r="I34" s="336">
        <v>15</v>
      </c>
      <c r="J34" s="336">
        <v>0</v>
      </c>
      <c r="K34" s="336">
        <v>0</v>
      </c>
      <c r="L34" s="336">
        <v>15</v>
      </c>
      <c r="M34" s="336">
        <v>0</v>
      </c>
      <c r="N34" s="336">
        <v>0</v>
      </c>
      <c r="O34" s="336">
        <v>15</v>
      </c>
      <c r="P34" s="336">
        <v>14</v>
      </c>
      <c r="Q34" s="336">
        <v>15</v>
      </c>
      <c r="R34" s="336">
        <v>15</v>
      </c>
      <c r="S34" s="336">
        <v>15</v>
      </c>
      <c r="T34" s="336">
        <v>15</v>
      </c>
      <c r="U34" s="336">
        <v>15</v>
      </c>
      <c r="V34" s="336">
        <v>14</v>
      </c>
      <c r="W34" s="336">
        <v>0</v>
      </c>
      <c r="X34" s="336">
        <v>0</v>
      </c>
      <c r="Y34" s="336">
        <v>0</v>
      </c>
      <c r="Z34" s="336">
        <v>0</v>
      </c>
      <c r="AA34" s="336">
        <v>0</v>
      </c>
      <c r="AB34" s="336">
        <v>0</v>
      </c>
      <c r="AC34" s="336">
        <v>0</v>
      </c>
      <c r="AD34" s="336">
        <v>0</v>
      </c>
      <c r="AE34" s="336">
        <v>0</v>
      </c>
      <c r="AF34" s="336">
        <v>0</v>
      </c>
      <c r="AG34" s="336">
        <v>0</v>
      </c>
      <c r="AH34" s="336">
        <v>0</v>
      </c>
      <c r="AI34" s="336">
        <v>0</v>
      </c>
      <c r="AJ34" s="336">
        <v>0</v>
      </c>
      <c r="AK34" s="336">
        <v>0</v>
      </c>
      <c r="AL34" s="336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2">
        <v>5</v>
      </c>
      <c r="C35" s="333" t="s">
        <v>77</v>
      </c>
      <c r="D35" s="334">
        <v>135</v>
      </c>
      <c r="E35" s="335"/>
      <c r="F35" s="336">
        <v>14</v>
      </c>
      <c r="G35" s="336">
        <v>15</v>
      </c>
      <c r="H35" s="336">
        <v>14</v>
      </c>
      <c r="I35" s="336">
        <v>15</v>
      </c>
      <c r="J35" s="336">
        <v>15</v>
      </c>
      <c r="K35" s="336">
        <v>15</v>
      </c>
      <c r="L35" s="336">
        <v>14</v>
      </c>
      <c r="M35" s="336">
        <v>15</v>
      </c>
      <c r="N35" s="336">
        <v>14</v>
      </c>
      <c r="O35" s="336">
        <v>15</v>
      </c>
      <c r="P35" s="336">
        <v>15</v>
      </c>
      <c r="Q35" s="336">
        <v>15</v>
      </c>
      <c r="R35" s="336">
        <v>13</v>
      </c>
      <c r="S35" s="336">
        <v>15</v>
      </c>
      <c r="T35" s="336">
        <v>14</v>
      </c>
      <c r="U35" s="336">
        <v>15</v>
      </c>
      <c r="V35" s="336">
        <v>15</v>
      </c>
      <c r="W35" s="336">
        <v>0</v>
      </c>
      <c r="X35" s="336">
        <v>0</v>
      </c>
      <c r="Y35" s="336">
        <v>0</v>
      </c>
      <c r="Z35" s="336">
        <v>0</v>
      </c>
      <c r="AA35" s="336">
        <v>0</v>
      </c>
      <c r="AB35" s="336">
        <v>0</v>
      </c>
      <c r="AC35" s="336">
        <v>0</v>
      </c>
      <c r="AD35" s="336">
        <v>0</v>
      </c>
      <c r="AE35" s="336">
        <v>0</v>
      </c>
      <c r="AF35" s="336">
        <v>0</v>
      </c>
      <c r="AG35" s="336">
        <v>0</v>
      </c>
      <c r="AH35" s="336">
        <v>0</v>
      </c>
      <c r="AI35" s="336">
        <v>0</v>
      </c>
      <c r="AJ35" s="336">
        <v>0</v>
      </c>
      <c r="AK35" s="336">
        <v>0</v>
      </c>
      <c r="AL35" s="336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2">
        <v>6</v>
      </c>
      <c r="C36" s="333" t="s">
        <v>33</v>
      </c>
      <c r="D36" s="334">
        <v>135</v>
      </c>
      <c r="E36" s="335">
        <v>4</v>
      </c>
      <c r="F36" s="336">
        <v>15</v>
      </c>
      <c r="G36" s="336">
        <v>15</v>
      </c>
      <c r="H36" s="336">
        <v>0</v>
      </c>
      <c r="I36" s="336">
        <v>0</v>
      </c>
      <c r="J36" s="336">
        <v>15</v>
      </c>
      <c r="K36" s="336">
        <v>15</v>
      </c>
      <c r="L36" s="336">
        <v>15</v>
      </c>
      <c r="M36" s="336">
        <v>15</v>
      </c>
      <c r="N36" s="336">
        <v>15</v>
      </c>
      <c r="O36" s="336">
        <v>13</v>
      </c>
      <c r="P36" s="336">
        <v>14</v>
      </c>
      <c r="Q36" s="336">
        <v>0</v>
      </c>
      <c r="R36" s="336">
        <v>0</v>
      </c>
      <c r="S36" s="336">
        <v>15</v>
      </c>
      <c r="T36" s="336">
        <v>15</v>
      </c>
      <c r="U36" s="336">
        <v>14</v>
      </c>
      <c r="V36" s="336">
        <v>15</v>
      </c>
      <c r="W36" s="336">
        <v>0</v>
      </c>
      <c r="X36" s="336">
        <v>0</v>
      </c>
      <c r="Y36" s="336">
        <v>0</v>
      </c>
      <c r="Z36" s="336">
        <v>0</v>
      </c>
      <c r="AA36" s="336">
        <v>0</v>
      </c>
      <c r="AB36" s="336">
        <v>0</v>
      </c>
      <c r="AC36" s="336">
        <v>0</v>
      </c>
      <c r="AD36" s="336">
        <v>0</v>
      </c>
      <c r="AE36" s="336">
        <v>0</v>
      </c>
      <c r="AF36" s="336">
        <v>0</v>
      </c>
      <c r="AG36" s="336">
        <v>0</v>
      </c>
      <c r="AH36" s="336">
        <v>0</v>
      </c>
      <c r="AI36" s="336">
        <v>0</v>
      </c>
      <c r="AJ36" s="336">
        <v>0</v>
      </c>
      <c r="AK36" s="336">
        <v>0</v>
      </c>
      <c r="AL36" s="336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32">
        <v>7</v>
      </c>
      <c r="C37" s="333" t="s">
        <v>34</v>
      </c>
      <c r="D37" s="334">
        <v>130</v>
      </c>
      <c r="E37" s="335">
        <v>6</v>
      </c>
      <c r="F37" s="336">
        <v>14</v>
      </c>
      <c r="G37" s="336">
        <v>14</v>
      </c>
      <c r="H37" s="336">
        <v>0</v>
      </c>
      <c r="I37" s="336">
        <v>0</v>
      </c>
      <c r="J37" s="336">
        <v>15</v>
      </c>
      <c r="K37" s="336">
        <v>15</v>
      </c>
      <c r="L37" s="336">
        <v>13</v>
      </c>
      <c r="M37" s="336">
        <v>0</v>
      </c>
      <c r="N37" s="336">
        <v>0</v>
      </c>
      <c r="O37" s="336">
        <v>13</v>
      </c>
      <c r="P37" s="336">
        <v>13</v>
      </c>
      <c r="Q37" s="336">
        <v>0</v>
      </c>
      <c r="R37" s="336">
        <v>0</v>
      </c>
      <c r="S37" s="336">
        <v>15</v>
      </c>
      <c r="T37" s="336">
        <v>15</v>
      </c>
      <c r="U37" s="336">
        <v>14</v>
      </c>
      <c r="V37" s="336">
        <v>15</v>
      </c>
      <c r="W37" s="336">
        <v>0</v>
      </c>
      <c r="X37" s="336">
        <v>0</v>
      </c>
      <c r="Y37" s="336">
        <v>0</v>
      </c>
      <c r="Z37" s="336">
        <v>0</v>
      </c>
      <c r="AA37" s="336">
        <v>0</v>
      </c>
      <c r="AB37" s="336">
        <v>0</v>
      </c>
      <c r="AC37" s="336">
        <v>0</v>
      </c>
      <c r="AD37" s="336">
        <v>0</v>
      </c>
      <c r="AE37" s="336">
        <v>0</v>
      </c>
      <c r="AF37" s="336">
        <v>0</v>
      </c>
      <c r="AG37" s="336">
        <v>0</v>
      </c>
      <c r="AH37" s="336">
        <v>0</v>
      </c>
      <c r="AI37" s="336">
        <v>0</v>
      </c>
      <c r="AJ37" s="336">
        <v>0</v>
      </c>
      <c r="AK37" s="336">
        <v>0</v>
      </c>
      <c r="AL37" s="336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32">
        <v>8</v>
      </c>
      <c r="C38" s="333" t="s">
        <v>53</v>
      </c>
      <c r="D38" s="334">
        <v>126</v>
      </c>
      <c r="E38" s="335">
        <v>6</v>
      </c>
      <c r="F38" s="338">
        <v>0</v>
      </c>
      <c r="G38" s="338">
        <v>0</v>
      </c>
      <c r="H38" s="338">
        <v>15</v>
      </c>
      <c r="I38" s="338">
        <v>13</v>
      </c>
      <c r="J38" s="338">
        <v>13</v>
      </c>
      <c r="K38" s="338">
        <v>13</v>
      </c>
      <c r="L38" s="338">
        <v>14</v>
      </c>
      <c r="M38" s="338">
        <v>15</v>
      </c>
      <c r="N38" s="338">
        <v>15</v>
      </c>
      <c r="O38" s="338">
        <v>0</v>
      </c>
      <c r="P38" s="338">
        <v>0</v>
      </c>
      <c r="Q38" s="338">
        <v>0</v>
      </c>
      <c r="R38" s="338">
        <v>0</v>
      </c>
      <c r="S38" s="338">
        <v>13</v>
      </c>
      <c r="T38" s="338">
        <v>12</v>
      </c>
      <c r="U38" s="338">
        <v>13</v>
      </c>
      <c r="V38" s="338">
        <v>15</v>
      </c>
      <c r="W38" s="338">
        <v>0</v>
      </c>
      <c r="X38" s="338">
        <v>0</v>
      </c>
      <c r="Y38" s="338">
        <v>0</v>
      </c>
      <c r="Z38" s="338">
        <v>0</v>
      </c>
      <c r="AA38" s="338">
        <v>0</v>
      </c>
      <c r="AB38" s="338">
        <v>0</v>
      </c>
      <c r="AC38" s="338">
        <v>0</v>
      </c>
      <c r="AD38" s="338">
        <v>0</v>
      </c>
      <c r="AE38" s="338">
        <v>0</v>
      </c>
      <c r="AF38" s="338">
        <v>0</v>
      </c>
      <c r="AG38" s="338">
        <v>0</v>
      </c>
      <c r="AH38" s="338">
        <v>0</v>
      </c>
      <c r="AI38" s="338">
        <v>0</v>
      </c>
      <c r="AJ38" s="338">
        <v>0</v>
      </c>
      <c r="AK38" s="338">
        <v>0</v>
      </c>
      <c r="AL38" s="338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32">
        <v>9</v>
      </c>
      <c r="C39" s="333" t="s">
        <v>41</v>
      </c>
      <c r="D39" s="334">
        <v>109</v>
      </c>
      <c r="E39" s="335" t="s">
        <v>98</v>
      </c>
      <c r="F39" s="338">
        <v>10</v>
      </c>
      <c r="G39" s="338">
        <v>14</v>
      </c>
      <c r="H39" s="338">
        <v>0</v>
      </c>
      <c r="I39" s="338">
        <v>0</v>
      </c>
      <c r="J39" s="338">
        <v>14</v>
      </c>
      <c r="K39" s="338">
        <v>14</v>
      </c>
      <c r="L39" s="338">
        <v>0</v>
      </c>
      <c r="M39" s="338">
        <v>0</v>
      </c>
      <c r="N39" s="338">
        <v>0</v>
      </c>
      <c r="O39" s="338">
        <v>0</v>
      </c>
      <c r="P39" s="338">
        <v>0</v>
      </c>
      <c r="Q39" s="338">
        <v>0</v>
      </c>
      <c r="R39" s="338">
        <v>0</v>
      </c>
      <c r="S39" s="338">
        <v>14</v>
      </c>
      <c r="T39" s="338">
        <v>15</v>
      </c>
      <c r="U39" s="338">
        <v>15</v>
      </c>
      <c r="V39" s="338">
        <v>13</v>
      </c>
      <c r="W39" s="338">
        <v>0</v>
      </c>
      <c r="X39" s="338">
        <v>0</v>
      </c>
      <c r="Y39" s="338">
        <v>0</v>
      </c>
      <c r="Z39" s="338">
        <v>0</v>
      </c>
      <c r="AA39" s="338">
        <v>0</v>
      </c>
      <c r="AB39" s="338">
        <v>0</v>
      </c>
      <c r="AC39" s="338">
        <v>0</v>
      </c>
      <c r="AD39" s="338">
        <v>0</v>
      </c>
      <c r="AE39" s="338">
        <v>0</v>
      </c>
      <c r="AF39" s="338">
        <v>0</v>
      </c>
      <c r="AG39" s="338">
        <v>0</v>
      </c>
      <c r="AH39" s="338">
        <v>0</v>
      </c>
      <c r="AI39" s="338">
        <v>0</v>
      </c>
      <c r="AJ39" s="338">
        <v>0</v>
      </c>
      <c r="AK39" s="338">
        <v>0</v>
      </c>
      <c r="AL39" s="338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32">
        <v>10</v>
      </c>
      <c r="C40" s="339" t="s">
        <v>35</v>
      </c>
      <c r="D40" s="340">
        <v>43</v>
      </c>
      <c r="E40" s="341" t="s">
        <v>98</v>
      </c>
      <c r="F40" s="336">
        <v>0</v>
      </c>
      <c r="G40" s="336">
        <v>0</v>
      </c>
      <c r="H40" s="336">
        <v>0</v>
      </c>
      <c r="I40" s="336">
        <v>0</v>
      </c>
      <c r="J40" s="336">
        <v>0</v>
      </c>
      <c r="K40" s="336">
        <v>0</v>
      </c>
      <c r="L40" s="336">
        <v>5</v>
      </c>
      <c r="M40" s="336">
        <v>0</v>
      </c>
      <c r="N40" s="336">
        <v>0</v>
      </c>
      <c r="O40" s="336">
        <v>12</v>
      </c>
      <c r="P40" s="336">
        <v>8</v>
      </c>
      <c r="Q40" s="336">
        <v>0</v>
      </c>
      <c r="R40" s="336">
        <v>0</v>
      </c>
      <c r="S40" s="336">
        <v>13</v>
      </c>
      <c r="T40" s="336">
        <v>5</v>
      </c>
      <c r="U40" s="336">
        <v>0</v>
      </c>
      <c r="V40" s="336">
        <v>0</v>
      </c>
      <c r="W40" s="336">
        <v>0</v>
      </c>
      <c r="X40" s="336">
        <v>0</v>
      </c>
      <c r="Y40" s="336">
        <v>0</v>
      </c>
      <c r="Z40" s="336">
        <v>0</v>
      </c>
      <c r="AA40" s="336">
        <v>0</v>
      </c>
      <c r="AB40" s="336">
        <v>0</v>
      </c>
      <c r="AC40" s="336">
        <v>0</v>
      </c>
      <c r="AD40" s="336">
        <v>0</v>
      </c>
      <c r="AE40" s="336">
        <v>0</v>
      </c>
      <c r="AF40" s="336">
        <v>0</v>
      </c>
      <c r="AG40" s="336">
        <v>0</v>
      </c>
      <c r="AH40" s="336">
        <v>0</v>
      </c>
      <c r="AI40" s="336">
        <v>0</v>
      </c>
      <c r="AJ40" s="336">
        <v>0</v>
      </c>
      <c r="AK40" s="336">
        <v>0</v>
      </c>
      <c r="AL40" s="336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K14" sqref="K14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141.50666666666666</v>
      </c>
      <c r="D3" s="51">
        <v>1</v>
      </c>
      <c r="E3" s="252" t="s">
        <v>27</v>
      </c>
      <c r="F3" s="246">
        <v>145.98235294117646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139.13333333333333</v>
      </c>
      <c r="D4" s="51">
        <v>2</v>
      </c>
      <c r="E4" s="252" t="s">
        <v>23</v>
      </c>
      <c r="F4" s="246">
        <v>145.11250000000001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60</v>
      </c>
      <c r="C5" s="246">
        <v>136.80000000000001</v>
      </c>
      <c r="D5" s="51">
        <v>3</v>
      </c>
      <c r="E5" s="252" t="s">
        <v>50</v>
      </c>
      <c r="F5" s="246">
        <v>145.03076923076924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39</v>
      </c>
      <c r="C6" s="246">
        <v>136.78235294117647</v>
      </c>
      <c r="D6" s="51">
        <v>4</v>
      </c>
      <c r="E6" s="252" t="s">
        <v>49</v>
      </c>
      <c r="F6" s="246">
        <v>142.62666666666667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130.7235294117647</v>
      </c>
      <c r="D7" s="51">
        <v>5</v>
      </c>
      <c r="E7" s="253" t="s">
        <v>38</v>
      </c>
      <c r="F7" s="246">
        <v>142.19999999999999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127.8</v>
      </c>
      <c r="D8" s="51">
        <v>6</v>
      </c>
      <c r="E8" s="252" t="s">
        <v>54</v>
      </c>
      <c r="F8" s="246">
        <v>142.10588235294117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125</v>
      </c>
      <c r="D9" s="51">
        <v>7</v>
      </c>
      <c r="E9" s="252" t="s">
        <v>24</v>
      </c>
      <c r="F9" s="246">
        <v>142.05333333333334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34</v>
      </c>
      <c r="C10" s="246">
        <v>123.26363636363637</v>
      </c>
      <c r="D10" s="51">
        <v>8</v>
      </c>
      <c r="E10" s="245" t="s">
        <v>66</v>
      </c>
      <c r="F10" s="246">
        <v>141.44117647058823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31</v>
      </c>
      <c r="C11" s="246">
        <v>123.08235294117647</v>
      </c>
      <c r="D11" s="51">
        <v>9</v>
      </c>
      <c r="E11" s="252" t="s">
        <v>12</v>
      </c>
      <c r="F11" s="246">
        <v>135.33333333333334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119.3</v>
      </c>
      <c r="D12" s="51">
        <v>10</v>
      </c>
      <c r="E12" s="252" t="s">
        <v>29</v>
      </c>
      <c r="F12" s="246">
        <v>134.64285714285714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119.26923076923077</v>
      </c>
      <c r="D13" s="51">
        <v>11</v>
      </c>
      <c r="E13" s="254" t="s">
        <v>83</v>
      </c>
      <c r="F13" s="255">
        <v>134.05333333333334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8" t="s">
        <v>36</v>
      </c>
      <c r="C14" s="249">
        <v>142.30000000000001</v>
      </c>
      <c r="D14" s="51">
        <v>12</v>
      </c>
      <c r="E14" s="252" t="s">
        <v>28</v>
      </c>
      <c r="F14" s="246">
        <v>132.25294117647059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8" t="s">
        <v>26</v>
      </c>
      <c r="C15" s="249">
        <v>140.4</v>
      </c>
      <c r="D15" s="51">
        <v>13</v>
      </c>
      <c r="E15" s="252" t="s">
        <v>2</v>
      </c>
      <c r="F15" s="246">
        <v>131.9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70" t="s">
        <v>41</v>
      </c>
      <c r="C16" s="249">
        <v>117.21666666666667</v>
      </c>
      <c r="D16" s="51">
        <v>14</v>
      </c>
      <c r="E16" s="252" t="s">
        <v>3</v>
      </c>
      <c r="F16" s="246">
        <v>131.72666666666666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6"/>
      <c r="C17" s="377"/>
      <c r="D17" s="51">
        <v>15</v>
      </c>
      <c r="E17" s="252" t="s">
        <v>78</v>
      </c>
      <c r="F17" s="246">
        <v>129.38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8" t="s">
        <v>64</v>
      </c>
      <c r="C18" s="379"/>
      <c r="D18" s="51">
        <v>16</v>
      </c>
      <c r="E18" s="252" t="s">
        <v>53</v>
      </c>
      <c r="F18" s="246">
        <v>123.94545454545455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8" t="s">
        <v>65</v>
      </c>
      <c r="C19" s="379"/>
      <c r="D19" s="51">
        <v>17</v>
      </c>
      <c r="E19" s="252" t="s">
        <v>77</v>
      </c>
      <c r="F19" s="246">
        <v>117.41176470588235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0"/>
      <c r="C20" s="251"/>
      <c r="D20" s="51">
        <v>18</v>
      </c>
      <c r="E20" s="252" t="s">
        <v>40</v>
      </c>
      <c r="F20" s="246">
        <v>115.27692307692308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369" t="s">
        <v>35</v>
      </c>
      <c r="F21" s="246">
        <v>119.92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9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sortState xmlns:xlrd2="http://schemas.microsoft.com/office/spreadsheetml/2017/richdata2" ref="B14:C16">
    <sortCondition descending="1" ref="C14:C16"/>
  </sortState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V37" sqref="V37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81" t="s">
        <v>1</v>
      </c>
      <c r="D1" s="382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/>
      <c r="M3" s="226"/>
      <c r="N3" s="223"/>
      <c r="O3" s="223"/>
      <c r="P3" s="223"/>
      <c r="Q3" s="223"/>
      <c r="R3" s="223"/>
      <c r="S3" s="223"/>
      <c r="T3" s="228">
        <f>SUM(C3:S3)</f>
        <v>24817</v>
      </c>
      <c r="U3" s="173">
        <f>SUM(C3:S3)/170</f>
        <v>145.98235294117646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>
        <v>2861</v>
      </c>
      <c r="E4" s="223">
        <v>2883</v>
      </c>
      <c r="F4" s="223"/>
      <c r="G4" s="223">
        <v>2839</v>
      </c>
      <c r="H4" s="223">
        <v>2932</v>
      </c>
      <c r="I4" s="226">
        <v>2935</v>
      </c>
      <c r="J4" s="226">
        <v>2919</v>
      </c>
      <c r="K4" s="226">
        <v>2951</v>
      </c>
      <c r="L4" s="226"/>
      <c r="M4" s="226"/>
      <c r="N4" s="223"/>
      <c r="O4" s="223"/>
      <c r="P4" s="223"/>
      <c r="Q4" s="223"/>
      <c r="R4" s="223"/>
      <c r="S4" s="223"/>
      <c r="T4" s="228">
        <f>SUM(C4:S4)</f>
        <v>23218</v>
      </c>
      <c r="U4" s="173">
        <f>SUM(C4:S4)/160</f>
        <v>145.11250000000001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22">
        <v>2897</v>
      </c>
      <c r="D5" s="223">
        <v>2880</v>
      </c>
      <c r="E5" s="223">
        <v>2916</v>
      </c>
      <c r="F5" s="223">
        <v>1471</v>
      </c>
      <c r="G5" s="223"/>
      <c r="H5" s="223">
        <v>2919</v>
      </c>
      <c r="I5" s="226"/>
      <c r="J5" s="226">
        <v>2907</v>
      </c>
      <c r="K5" s="226">
        <v>2864</v>
      </c>
      <c r="L5" s="226"/>
      <c r="M5" s="226"/>
      <c r="N5" s="223"/>
      <c r="O5" s="223"/>
      <c r="P5" s="223"/>
      <c r="Q5" s="223"/>
      <c r="R5" s="223"/>
      <c r="S5" s="223"/>
      <c r="T5" s="228">
        <f>SUM(C5:S5)</f>
        <v>18854</v>
      </c>
      <c r="U5" s="173">
        <f>SUM(C5:S5)/130</f>
        <v>145.03076923076924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>
        <v>2783</v>
      </c>
      <c r="J6" s="226"/>
      <c r="K6" s="226">
        <v>2880</v>
      </c>
      <c r="L6" s="226"/>
      <c r="M6" s="226"/>
      <c r="N6" s="223"/>
      <c r="O6" s="223"/>
      <c r="P6" s="223"/>
      <c r="Q6" s="223"/>
      <c r="R6" s="223"/>
      <c r="S6" s="223"/>
      <c r="T6" s="228">
        <f>SUM(C6:S6)</f>
        <v>21394</v>
      </c>
      <c r="U6" s="173">
        <f>SUM(C6:S6)/150</f>
        <v>142.62666666666667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38</v>
      </c>
      <c r="C7" s="222">
        <v>2797</v>
      </c>
      <c r="D7" s="223">
        <v>2857</v>
      </c>
      <c r="E7" s="223">
        <v>2807</v>
      </c>
      <c r="F7" s="223">
        <v>1407</v>
      </c>
      <c r="G7" s="223">
        <v>2880</v>
      </c>
      <c r="H7" s="223">
        <v>2825</v>
      </c>
      <c r="I7" s="226">
        <v>2833</v>
      </c>
      <c r="J7" s="226">
        <v>2881</v>
      </c>
      <c r="K7" s="226">
        <v>2887</v>
      </c>
      <c r="L7" s="226"/>
      <c r="M7" s="226"/>
      <c r="N7" s="223"/>
      <c r="O7" s="223"/>
      <c r="P7" s="223"/>
      <c r="Q7" s="223"/>
      <c r="R7" s="223"/>
      <c r="S7" s="223"/>
      <c r="T7" s="228">
        <f>SUM(C7:S7)</f>
        <v>24174</v>
      </c>
      <c r="U7" s="173">
        <f>SUM(C7:S7)/170</f>
        <v>142.19999999999999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54</v>
      </c>
      <c r="C8" s="222">
        <v>2806</v>
      </c>
      <c r="D8" s="223">
        <v>2869</v>
      </c>
      <c r="E8" s="223">
        <v>2855</v>
      </c>
      <c r="F8" s="223">
        <v>1415</v>
      </c>
      <c r="G8" s="223">
        <v>2853</v>
      </c>
      <c r="H8" s="223">
        <v>2861</v>
      </c>
      <c r="I8" s="226">
        <v>2849</v>
      </c>
      <c r="J8" s="226">
        <v>2822</v>
      </c>
      <c r="K8" s="226">
        <v>2828</v>
      </c>
      <c r="L8" s="226"/>
      <c r="M8" s="226"/>
      <c r="N8" s="223"/>
      <c r="O8" s="223"/>
      <c r="P8" s="223"/>
      <c r="Q8" s="223"/>
      <c r="R8" s="223"/>
      <c r="S8" s="223"/>
      <c r="T8" s="228">
        <f>SUM(C8:S8)</f>
        <v>24158</v>
      </c>
      <c r="U8" s="173">
        <f>SUM(C8:S8)/170</f>
        <v>142.10588235294117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24</v>
      </c>
      <c r="C9" s="226">
        <v>2769</v>
      </c>
      <c r="D9" s="226">
        <v>2885</v>
      </c>
      <c r="E9" s="223"/>
      <c r="F9" s="223">
        <v>1445</v>
      </c>
      <c r="G9" s="223">
        <v>2853</v>
      </c>
      <c r="H9" s="223">
        <v>2821</v>
      </c>
      <c r="I9" s="223">
        <v>2815</v>
      </c>
      <c r="J9" s="223">
        <v>2851</v>
      </c>
      <c r="K9" s="226">
        <v>2868</v>
      </c>
      <c r="L9" s="226"/>
      <c r="M9" s="226"/>
      <c r="N9" s="226"/>
      <c r="O9" s="226"/>
      <c r="P9" s="223"/>
      <c r="Q9" s="223"/>
      <c r="R9" s="223"/>
      <c r="S9" s="223"/>
      <c r="T9" s="228">
        <f>SUM(C9:S9)</f>
        <v>21307</v>
      </c>
      <c r="U9" s="173">
        <f>SUM(C9:S9)/150</f>
        <v>142.04666666666665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22</v>
      </c>
      <c r="C10" s="222">
        <v>2756</v>
      </c>
      <c r="D10" s="223"/>
      <c r="E10" s="223">
        <v>2782</v>
      </c>
      <c r="F10" s="223">
        <v>1404</v>
      </c>
      <c r="G10" s="223">
        <v>2857</v>
      </c>
      <c r="H10" s="223">
        <v>2856</v>
      </c>
      <c r="I10" s="226">
        <v>2836</v>
      </c>
      <c r="J10" s="226">
        <v>2837</v>
      </c>
      <c r="K10" s="226">
        <v>2898</v>
      </c>
      <c r="L10" s="226"/>
      <c r="M10" s="226"/>
      <c r="N10" s="223"/>
      <c r="O10" s="223"/>
      <c r="P10" s="223"/>
      <c r="Q10" s="223"/>
      <c r="R10" s="223"/>
      <c r="S10" s="223"/>
      <c r="T10" s="228">
        <f>SUM(C10:S10)</f>
        <v>21226</v>
      </c>
      <c r="U10" s="173">
        <f>SUM(C10:S10)/150</f>
        <v>141.50666666666666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66</v>
      </c>
      <c r="C11" s="224">
        <v>2818</v>
      </c>
      <c r="D11" s="225">
        <v>2772</v>
      </c>
      <c r="E11" s="224">
        <v>2798</v>
      </c>
      <c r="F11" s="225">
        <v>1346</v>
      </c>
      <c r="G11" s="225">
        <v>2841</v>
      </c>
      <c r="H11" s="225">
        <v>2816</v>
      </c>
      <c r="I11" s="225">
        <v>2916</v>
      </c>
      <c r="J11" s="225">
        <v>2877</v>
      </c>
      <c r="K11" s="227">
        <v>2861</v>
      </c>
      <c r="L11" s="227"/>
      <c r="M11" s="227"/>
      <c r="N11" s="227"/>
      <c r="O11" s="227"/>
      <c r="P11" s="225"/>
      <c r="Q11" s="225"/>
      <c r="R11" s="225"/>
      <c r="S11" s="225"/>
      <c r="T11" s="228">
        <f>SUM(C11:S11)</f>
        <v>24045</v>
      </c>
      <c r="U11" s="173">
        <f>SUM(C11:S11)/170</f>
        <v>141.44117647058823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/>
      <c r="M12" s="226"/>
      <c r="N12" s="226"/>
      <c r="O12" s="226"/>
      <c r="P12" s="223"/>
      <c r="Q12" s="223"/>
      <c r="R12" s="223"/>
      <c r="S12" s="223"/>
      <c r="T12" s="228">
        <f>SUM(C12:S12)</f>
        <v>1404</v>
      </c>
      <c r="U12" s="173">
        <f>SUM(C12:S12)/10</f>
        <v>140.4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/>
      <c r="M13" s="226"/>
      <c r="N13" s="223"/>
      <c r="O13" s="223"/>
      <c r="P13" s="223"/>
      <c r="Q13" s="223"/>
      <c r="R13" s="223"/>
      <c r="S13" s="223"/>
      <c r="T13" s="228">
        <f>SUM(C13:S13)</f>
        <v>20870</v>
      </c>
      <c r="U13" s="173">
        <f>SUM(C13:S13)/150</f>
        <v>139.13333333333333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84" t="s">
        <v>1</v>
      </c>
      <c r="D14" s="385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>SUM(C16:S16)</f>
        <v>1423</v>
      </c>
      <c r="U16" s="173">
        <f>SUM(C16:S16)/10</f>
        <v>142.30000000000001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>
        <v>2679</v>
      </c>
      <c r="F17" s="225">
        <v>1359</v>
      </c>
      <c r="G17" s="225">
        <v>2803</v>
      </c>
      <c r="H17" s="225">
        <v>2719</v>
      </c>
      <c r="I17" s="227">
        <v>2682</v>
      </c>
      <c r="J17" s="227">
        <v>2799</v>
      </c>
      <c r="K17" s="227">
        <v>2771</v>
      </c>
      <c r="L17" s="227"/>
      <c r="M17" s="227"/>
      <c r="N17" s="225"/>
      <c r="O17" s="225"/>
      <c r="P17" s="225"/>
      <c r="Q17" s="225"/>
      <c r="R17" s="225"/>
      <c r="S17" s="225"/>
      <c r="T17" s="228">
        <f>SUM(C17:S17)</f>
        <v>20520</v>
      </c>
      <c r="U17" s="173">
        <f>SUM(C17:S17)/150</f>
        <v>136.80000000000001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30</v>
      </c>
      <c r="C18" s="222">
        <v>2720</v>
      </c>
      <c r="D18" s="223">
        <v>2740</v>
      </c>
      <c r="E18" s="223">
        <v>2732</v>
      </c>
      <c r="F18" s="223">
        <v>1388</v>
      </c>
      <c r="G18" s="223">
        <v>2785</v>
      </c>
      <c r="H18" s="223">
        <v>2735</v>
      </c>
      <c r="I18" s="226">
        <v>2730</v>
      </c>
      <c r="J18" s="226">
        <v>2715</v>
      </c>
      <c r="K18" s="226">
        <v>2708</v>
      </c>
      <c r="L18" s="226"/>
      <c r="M18" s="226"/>
      <c r="N18" s="223"/>
      <c r="O18" s="223"/>
      <c r="P18" s="223"/>
      <c r="Q18" s="223"/>
      <c r="R18" s="225"/>
      <c r="S18" s="225"/>
      <c r="T18" s="228">
        <f>SUM(C18:S18)</f>
        <v>23253</v>
      </c>
      <c r="U18" s="173">
        <f>SUM(C18:S18)/170</f>
        <v>136.78235294117647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/>
      <c r="M19" s="226"/>
      <c r="N19" s="223"/>
      <c r="O19" s="223"/>
      <c r="P19" s="223"/>
      <c r="Q19" s="223"/>
      <c r="R19" s="225"/>
      <c r="S19" s="225"/>
      <c r="T19" s="228">
        <f>SUM(C19:S19)</f>
        <v>20300</v>
      </c>
      <c r="U19" s="173">
        <f>SUM(C19:S19)/150</f>
        <v>135.33333333333334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>
        <v>2728</v>
      </c>
      <c r="K20" s="226">
        <v>2723</v>
      </c>
      <c r="L20" s="226"/>
      <c r="M20" s="226"/>
      <c r="N20" s="223"/>
      <c r="O20" s="223"/>
      <c r="P20" s="223"/>
      <c r="Q20" s="223"/>
      <c r="R20" s="225"/>
      <c r="S20" s="225"/>
      <c r="T20" s="228">
        <f>SUM(C20:S20)</f>
        <v>18850</v>
      </c>
      <c r="U20" s="173">
        <f>SUM(C20:S20)/140</f>
        <v>134.64285714285714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6">
        <v>2652</v>
      </c>
      <c r="E21" s="316">
        <v>2712</v>
      </c>
      <c r="F21" s="226">
        <v>1309</v>
      </c>
      <c r="G21" s="316">
        <v>2691</v>
      </c>
      <c r="H21" s="316">
        <v>2650</v>
      </c>
      <c r="I21" s="316">
        <v>2749</v>
      </c>
      <c r="J21" s="308"/>
      <c r="K21" s="316">
        <v>2796</v>
      </c>
      <c r="L21" s="308"/>
      <c r="M21" s="308"/>
      <c r="N21" s="308"/>
      <c r="O21" s="308"/>
      <c r="P21" s="308"/>
      <c r="Q21" s="308"/>
      <c r="R21" s="308"/>
      <c r="S21" s="308"/>
      <c r="T21" s="228">
        <f>SUM(C21:S21)</f>
        <v>20108</v>
      </c>
      <c r="U21" s="173">
        <f>SUM(C21:S21)/150</f>
        <v>134.05333333333334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28</v>
      </c>
      <c r="C22" s="222">
        <v>2670</v>
      </c>
      <c r="D22" s="223">
        <v>2650</v>
      </c>
      <c r="E22" s="223">
        <v>2625</v>
      </c>
      <c r="F22" s="223">
        <v>1307</v>
      </c>
      <c r="G22" s="223">
        <v>2597</v>
      </c>
      <c r="H22" s="223">
        <v>2684</v>
      </c>
      <c r="I22" s="226">
        <v>2669</v>
      </c>
      <c r="J22" s="226">
        <v>2629</v>
      </c>
      <c r="K22" s="226">
        <v>2651</v>
      </c>
      <c r="L22" s="226"/>
      <c r="M22" s="226"/>
      <c r="N22" s="223"/>
      <c r="O22" s="223"/>
      <c r="P22" s="223"/>
      <c r="Q22" s="223"/>
      <c r="R22" s="225"/>
      <c r="S22" s="225"/>
      <c r="T22" s="228">
        <f>SUM(C22:S22)</f>
        <v>22482</v>
      </c>
      <c r="U22" s="173">
        <f>SUM(C22:S22)/170</f>
        <v>132.24705882352941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>
        <v>2667</v>
      </c>
      <c r="F23" s="225">
        <v>1304</v>
      </c>
      <c r="G23" s="225">
        <v>2625</v>
      </c>
      <c r="H23" s="225">
        <v>2717</v>
      </c>
      <c r="I23" s="225">
        <v>2638</v>
      </c>
      <c r="J23" s="225">
        <v>2757</v>
      </c>
      <c r="K23" s="227">
        <v>2610</v>
      </c>
      <c r="L23" s="227"/>
      <c r="M23" s="227"/>
      <c r="N23" s="227"/>
      <c r="O23" s="227"/>
      <c r="P23" s="225"/>
      <c r="Q23" s="225"/>
      <c r="R23" s="225"/>
      <c r="S23" s="225"/>
      <c r="T23" s="228">
        <f>SUM(C23:S23)</f>
        <v>22423</v>
      </c>
      <c r="U23" s="173">
        <f>SUM(C23:S23)/170</f>
        <v>131.9</v>
      </c>
      <c r="V23" s="192"/>
      <c r="W23" s="386"/>
      <c r="X23" s="386"/>
      <c r="Y23" s="386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3</v>
      </c>
      <c r="C24" s="222"/>
      <c r="D24" s="223">
        <v>2588</v>
      </c>
      <c r="E24" s="223">
        <v>2537</v>
      </c>
      <c r="F24" s="223">
        <v>1312</v>
      </c>
      <c r="G24" s="223">
        <v>2549</v>
      </c>
      <c r="H24" s="223">
        <v>2549</v>
      </c>
      <c r="I24" s="226">
        <v>2727</v>
      </c>
      <c r="J24" s="226">
        <v>2765</v>
      </c>
      <c r="K24" s="226">
        <v>2732</v>
      </c>
      <c r="L24" s="226"/>
      <c r="M24" s="226"/>
      <c r="N24" s="223"/>
      <c r="O24" s="223"/>
      <c r="P24" s="223"/>
      <c r="Q24" s="223"/>
      <c r="R24" s="225"/>
      <c r="S24" s="225"/>
      <c r="T24" s="228">
        <f>SUM(C24:S24)</f>
        <v>19759</v>
      </c>
      <c r="U24" s="173">
        <f>SUM(C24:S24)/150</f>
        <v>131.72666666666666</v>
      </c>
      <c r="V24" s="192"/>
      <c r="W24" s="358"/>
      <c r="X24" s="358"/>
      <c r="Y24" s="358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/>
      <c r="M25" s="227"/>
      <c r="N25" s="225"/>
      <c r="O25" s="225"/>
      <c r="P25" s="225"/>
      <c r="Q25" s="225"/>
      <c r="R25" s="225"/>
      <c r="S25" s="225"/>
      <c r="T25" s="228">
        <f>SUM(C25:S25)</f>
        <v>22223</v>
      </c>
      <c r="U25" s="173">
        <f>SUM(C25:S25)/170</f>
        <v>130.7235294117647</v>
      </c>
      <c r="V25" s="192"/>
      <c r="W25" s="358"/>
      <c r="X25" s="358"/>
      <c r="Y25" s="358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8"/>
      <c r="F26" s="316">
        <v>1260</v>
      </c>
      <c r="G26" s="316">
        <v>2588</v>
      </c>
      <c r="H26" s="316">
        <v>2551</v>
      </c>
      <c r="I26" s="316">
        <v>2569</v>
      </c>
      <c r="J26" s="316">
        <v>2596</v>
      </c>
      <c r="K26" s="316">
        <v>2699</v>
      </c>
      <c r="L26" s="308"/>
      <c r="M26" s="308"/>
      <c r="N26" s="308"/>
      <c r="O26" s="308"/>
      <c r="P26" s="308"/>
      <c r="Q26" s="308"/>
      <c r="R26" s="308"/>
      <c r="S26" s="308"/>
      <c r="T26" s="228">
        <f>SUM(C26:S26)</f>
        <v>19397</v>
      </c>
      <c r="U26" s="173">
        <f>SUM(C26:S26)/150</f>
        <v>129.31333333333333</v>
      </c>
      <c r="V26" s="192"/>
      <c r="W26" s="386"/>
      <c r="X26" s="386"/>
      <c r="Y26" s="386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/>
      <c r="M27" s="226"/>
      <c r="N27" s="223"/>
      <c r="O27" s="223"/>
      <c r="P27" s="223"/>
      <c r="Q27" s="223"/>
      <c r="R27" s="225"/>
      <c r="S27" s="225"/>
      <c r="T27" s="228">
        <f>SUM(C27:S27)</f>
        <v>21726</v>
      </c>
      <c r="U27" s="173">
        <f>SUM(C27:S27)/170</f>
        <v>127.8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84" t="s">
        <v>1</v>
      </c>
      <c r="D28" s="385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/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/>
      <c r="M30" s="229"/>
      <c r="N30" s="227"/>
      <c r="O30" s="229"/>
      <c r="P30" s="229"/>
      <c r="Q30" s="229"/>
      <c r="R30" s="223"/>
      <c r="S30" s="223"/>
      <c r="T30" s="228">
        <f>SUM(C30:S30)</f>
        <v>18750</v>
      </c>
      <c r="U30" s="173">
        <f>SUM(C30:S30)/150</f>
        <v>125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53</v>
      </c>
      <c r="C31" s="227"/>
      <c r="D31" s="225">
        <v>2494</v>
      </c>
      <c r="E31" s="225">
        <v>2478</v>
      </c>
      <c r="F31" s="225">
        <v>1271</v>
      </c>
      <c r="G31" s="225">
        <v>2551</v>
      </c>
      <c r="H31" s="225"/>
      <c r="I31" s="227"/>
      <c r="J31" s="227">
        <v>2388</v>
      </c>
      <c r="K31" s="227">
        <v>2452</v>
      </c>
      <c r="L31" s="227"/>
      <c r="M31" s="227"/>
      <c r="N31" s="225"/>
      <c r="O31" s="225"/>
      <c r="P31" s="225"/>
      <c r="Q31" s="225"/>
      <c r="R31" s="223"/>
      <c r="S31" s="223"/>
      <c r="T31" s="228">
        <f>SUM(C31:S31)</f>
        <v>13634</v>
      </c>
      <c r="U31" s="173">
        <f>SUM(C31:S31)/110</f>
        <v>123.94545454545455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34</v>
      </c>
      <c r="C32" s="226">
        <v>2443</v>
      </c>
      <c r="D32" s="226"/>
      <c r="E32" s="223">
        <v>2509</v>
      </c>
      <c r="F32" s="223">
        <v>1189</v>
      </c>
      <c r="G32" s="223"/>
      <c r="H32" s="223">
        <v>2432</v>
      </c>
      <c r="I32" s="223"/>
      <c r="J32" s="222">
        <v>2509</v>
      </c>
      <c r="K32" s="222">
        <v>2477</v>
      </c>
      <c r="L32" s="222"/>
      <c r="M32" s="229"/>
      <c r="N32" s="229"/>
      <c r="O32" s="229"/>
      <c r="P32" s="229"/>
      <c r="Q32" s="229"/>
      <c r="R32" s="223"/>
      <c r="S32" s="223"/>
      <c r="T32" s="228">
        <f>SUM(C32:S32)</f>
        <v>13559</v>
      </c>
      <c r="U32" s="173">
        <f>SUM(C32:S32)/110</f>
        <v>123.26363636363637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31</v>
      </c>
      <c r="C33" s="227">
        <v>2407</v>
      </c>
      <c r="D33" s="223">
        <v>2428</v>
      </c>
      <c r="E33" s="227">
        <v>2405</v>
      </c>
      <c r="F33" s="227">
        <v>1198</v>
      </c>
      <c r="G33" s="227">
        <v>2440</v>
      </c>
      <c r="H33" s="223">
        <v>2510</v>
      </c>
      <c r="I33" s="223">
        <v>2479</v>
      </c>
      <c r="J33" s="222">
        <v>2520</v>
      </c>
      <c r="K33" s="222">
        <v>2537</v>
      </c>
      <c r="L33" s="222"/>
      <c r="M33" s="229"/>
      <c r="N33" s="227"/>
      <c r="O33" s="229"/>
      <c r="P33" s="229"/>
      <c r="Q33" s="229"/>
      <c r="R33" s="223"/>
      <c r="S33" s="223"/>
      <c r="T33" s="228">
        <f>SUM(C33:S33)</f>
        <v>20924</v>
      </c>
      <c r="U33" s="173">
        <f>SUM(C33:S33)/170</f>
        <v>123.08235294117647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3" t="s">
        <v>76</v>
      </c>
      <c r="C34" s="226"/>
      <c r="D34" s="308"/>
      <c r="E34" s="308"/>
      <c r="F34" s="316">
        <v>1174</v>
      </c>
      <c r="G34" s="308"/>
      <c r="H34" s="316">
        <v>2411</v>
      </c>
      <c r="I34" s="308"/>
      <c r="J34" s="316">
        <v>2411</v>
      </c>
      <c r="K34" s="308"/>
      <c r="L34" s="308"/>
      <c r="M34" s="308"/>
      <c r="N34" s="308"/>
      <c r="O34" s="308"/>
      <c r="P34" s="308"/>
      <c r="Q34" s="308"/>
      <c r="R34" s="308"/>
      <c r="S34" s="308"/>
      <c r="T34" s="228">
        <f>SUM(C34:S34)</f>
        <v>5996</v>
      </c>
      <c r="U34" s="173">
        <f>SUM(C34:S34)/50</f>
        <v>119.92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6" t="s">
        <v>61</v>
      </c>
      <c r="C35" s="226">
        <v>2418</v>
      </c>
      <c r="D35" s="226">
        <v>2355</v>
      </c>
      <c r="E35" s="223">
        <v>2349</v>
      </c>
      <c r="F35" s="223">
        <v>1153</v>
      </c>
      <c r="G35" s="223">
        <v>2410</v>
      </c>
      <c r="H35" s="223">
        <v>2419</v>
      </c>
      <c r="I35" s="223">
        <v>2348</v>
      </c>
      <c r="J35" s="223">
        <v>2445</v>
      </c>
      <c r="K35" s="226">
        <v>2384</v>
      </c>
      <c r="L35" s="226"/>
      <c r="M35" s="226"/>
      <c r="N35" s="226"/>
      <c r="O35" s="226"/>
      <c r="P35" s="223"/>
      <c r="Q35" s="223"/>
      <c r="R35" s="223"/>
      <c r="S35" s="223"/>
      <c r="T35" s="228">
        <f>SUM(C35:S35)</f>
        <v>20281</v>
      </c>
      <c r="U35" s="173">
        <f>SUM(C35:S35)/170</f>
        <v>119.3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3" t="s">
        <v>63</v>
      </c>
      <c r="C36" s="224">
        <v>2245</v>
      </c>
      <c r="D36" s="225">
        <v>2415</v>
      </c>
      <c r="E36" s="225"/>
      <c r="F36" s="225">
        <v>1250</v>
      </c>
      <c r="G36" s="225"/>
      <c r="H36" s="225">
        <v>2386</v>
      </c>
      <c r="I36" s="227">
        <v>2377</v>
      </c>
      <c r="J36" s="227">
        <v>2487</v>
      </c>
      <c r="K36" s="227">
        <v>2345</v>
      </c>
      <c r="L36" s="227"/>
      <c r="M36" s="227"/>
      <c r="N36" s="225"/>
      <c r="O36" s="225"/>
      <c r="P36" s="225"/>
      <c r="Q36" s="225"/>
      <c r="R36" s="223"/>
      <c r="S36" s="223"/>
      <c r="T36" s="228">
        <f>SUM(C36:S36)</f>
        <v>15505</v>
      </c>
      <c r="U36" s="173">
        <f>SUM(C36:S36)/130</f>
        <v>119.26923076923077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41</v>
      </c>
      <c r="C37" s="226">
        <v>2230</v>
      </c>
      <c r="D37" s="226"/>
      <c r="E37" s="223">
        <v>2366</v>
      </c>
      <c r="F37" s="223"/>
      <c r="G37" s="223"/>
      <c r="H37" s="223"/>
      <c r="I37" s="223"/>
      <c r="J37" s="222">
        <v>2437</v>
      </c>
      <c r="K37" s="222">
        <v>2375</v>
      </c>
      <c r="L37" s="222"/>
      <c r="M37" s="229"/>
      <c r="N37" s="229"/>
      <c r="O37" s="229"/>
      <c r="P37" s="229"/>
      <c r="Q37" s="229"/>
      <c r="R37" s="223"/>
      <c r="S37" s="223"/>
      <c r="T37" s="228">
        <f>SUM(C37:S37)</f>
        <v>9408</v>
      </c>
      <c r="U37" s="173">
        <f>SUM(C37:S37)/80</f>
        <v>117.6</v>
      </c>
      <c r="V37" s="192"/>
      <c r="W37" s="380"/>
      <c r="X37" s="380"/>
      <c r="Y37" s="380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73</v>
      </c>
      <c r="C38" s="224">
        <v>2413</v>
      </c>
      <c r="D38" s="224">
        <v>2306</v>
      </c>
      <c r="E38" s="224">
        <v>2350</v>
      </c>
      <c r="F38" s="224">
        <v>1114</v>
      </c>
      <c r="G38" s="224">
        <v>2325</v>
      </c>
      <c r="H38" s="224">
        <v>2282</v>
      </c>
      <c r="I38" s="224">
        <v>2361</v>
      </c>
      <c r="J38" s="224">
        <v>2338</v>
      </c>
      <c r="K38" s="224">
        <v>2471</v>
      </c>
      <c r="L38" s="227"/>
      <c r="M38" s="227"/>
      <c r="N38" s="225"/>
      <c r="O38" s="225"/>
      <c r="P38" s="225"/>
      <c r="Q38" s="225"/>
      <c r="R38" s="225"/>
      <c r="S38" s="225"/>
      <c r="T38" s="228">
        <f>SUM(C38:S38)</f>
        <v>19960</v>
      </c>
      <c r="U38" s="173">
        <f>SUM(C38:S38)/170</f>
        <v>117.41176470588235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/>
      <c r="M39" s="226"/>
      <c r="N39" s="226"/>
      <c r="O39" s="226"/>
      <c r="P39" s="223"/>
      <c r="Q39" s="223"/>
      <c r="R39" s="223"/>
      <c r="S39" s="223"/>
      <c r="T39" s="228">
        <f>SUM(C39:S39)</f>
        <v>14986</v>
      </c>
      <c r="U39" s="173">
        <f>SUM(C39:S39)/130</f>
        <v>115.27692307692308</v>
      </c>
      <c r="V39" s="192"/>
      <c r="W39" s="380"/>
      <c r="X39" s="380"/>
      <c r="Y39" s="380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9"/>
      <c r="E40" s="309"/>
      <c r="F40" s="309"/>
      <c r="G40" s="309"/>
      <c r="H40" s="309"/>
      <c r="I40" s="310"/>
      <c r="J40" s="310"/>
      <c r="K40" s="310"/>
      <c r="L40" s="310"/>
      <c r="M40" s="310"/>
      <c r="N40" s="310"/>
      <c r="O40" s="310"/>
      <c r="P40" s="309"/>
      <c r="Q40" s="309"/>
      <c r="R40" s="310"/>
      <c r="S40" s="310"/>
      <c r="T40" s="84"/>
      <c r="U40" s="84"/>
      <c r="V40" s="192"/>
      <c r="W40" s="380"/>
      <c r="X40" s="380"/>
      <c r="Y40" s="380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3"/>
      <c r="K41" s="226"/>
      <c r="L41" s="226"/>
      <c r="M41" s="226"/>
      <c r="N41" s="226"/>
      <c r="O41" s="226"/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92"/>
      <c r="W43" s="108"/>
      <c r="X43" s="108"/>
      <c r="Y43" s="108"/>
      <c r="Z43" s="98"/>
      <c r="AA43" s="98"/>
      <c r="AB43" s="98"/>
      <c r="AC43" s="98"/>
    </row>
    <row r="44" spans="1:29" ht="18.600000000000001">
      <c r="A44" s="50"/>
      <c r="B44" s="103"/>
      <c r="C44" s="196"/>
      <c r="D44" s="197"/>
      <c r="E44" s="197"/>
      <c r="F44" s="197"/>
      <c r="G44" s="197"/>
      <c r="H44" s="197"/>
      <c r="I44" s="198"/>
      <c r="J44" s="198"/>
      <c r="K44" s="198"/>
      <c r="L44" s="198"/>
      <c r="M44" s="199"/>
      <c r="N44" s="200"/>
      <c r="O44" s="200"/>
      <c r="P44" s="200"/>
      <c r="Q44" s="200"/>
      <c r="R44" s="200"/>
      <c r="S44" s="200"/>
      <c r="T44" s="201"/>
      <c r="U44" s="202"/>
      <c r="V44" s="192"/>
      <c r="W44" s="108"/>
      <c r="X44" s="108"/>
      <c r="Y44" s="108"/>
      <c r="Z44" s="98"/>
      <c r="AA44" s="98"/>
      <c r="AB44" s="98"/>
      <c r="AC44" s="98"/>
    </row>
    <row r="45" spans="1:29" ht="21">
      <c r="A45" s="114"/>
      <c r="B45" s="168"/>
      <c r="C45" s="168"/>
      <c r="D45" s="115"/>
      <c r="E45" s="203"/>
      <c r="F45" s="203"/>
      <c r="G45" s="203"/>
      <c r="H45" s="203"/>
      <c r="I45" s="203"/>
      <c r="J45" s="203"/>
      <c r="K45" s="204"/>
      <c r="L45" s="204"/>
      <c r="M45" s="205"/>
      <c r="N45" s="205"/>
      <c r="O45" s="206"/>
      <c r="P45" s="207"/>
      <c r="Q45" s="207"/>
      <c r="R45" s="208"/>
      <c r="S45" s="383"/>
      <c r="T45" s="383"/>
      <c r="U45" s="179"/>
      <c r="V45" s="209"/>
      <c r="W45" s="108"/>
      <c r="X45" s="108"/>
      <c r="Y45" s="108"/>
      <c r="Z45" s="98"/>
      <c r="AA45" s="98"/>
      <c r="AB45" s="98"/>
      <c r="AC45" s="98"/>
    </row>
    <row r="46" spans="1:29" ht="18.600000000000001">
      <c r="A46" s="114"/>
      <c r="B46" s="98"/>
      <c r="C46" s="98"/>
      <c r="D46" s="98"/>
      <c r="E46" s="98"/>
      <c r="F46" s="98"/>
      <c r="G46" s="98"/>
      <c r="H46" s="98"/>
      <c r="I46" s="98"/>
      <c r="J46" s="98"/>
      <c r="K46" s="210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209"/>
      <c r="W46" s="380"/>
      <c r="X46" s="380"/>
      <c r="Y46" s="380"/>
      <c r="Z46" s="98"/>
      <c r="AA46" s="98"/>
      <c r="AB46" s="98"/>
      <c r="AC46" s="98"/>
    </row>
    <row r="47" spans="1:29" ht="18.600000000000001">
      <c r="A47" s="114"/>
      <c r="B47" s="109"/>
      <c r="C47" s="109"/>
      <c r="D47" s="115"/>
      <c r="E47" s="211"/>
      <c r="F47" s="212"/>
      <c r="G47" s="212"/>
      <c r="H47" s="212"/>
      <c r="I47" s="212"/>
      <c r="J47" s="212"/>
      <c r="K47" s="213"/>
      <c r="L47" s="213"/>
      <c r="M47" s="213"/>
      <c r="N47" s="213"/>
      <c r="O47" s="214"/>
      <c r="P47" s="215"/>
      <c r="Q47" s="215"/>
      <c r="R47" s="215"/>
      <c r="S47" s="215"/>
      <c r="T47" s="216"/>
      <c r="U47" s="217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14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380"/>
      <c r="X49" s="380"/>
      <c r="Y49" s="380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194"/>
      <c r="X50" s="194"/>
      <c r="Y50" s="194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 ht="2.25" customHeight="1">
      <c r="A54" s="108"/>
      <c r="B54" s="115"/>
      <c r="C54" s="115"/>
      <c r="D54" s="115"/>
      <c r="E54" s="212"/>
      <c r="F54" s="212"/>
      <c r="G54" s="212"/>
      <c r="H54" s="212"/>
      <c r="I54" s="212"/>
      <c r="J54" s="213"/>
      <c r="K54" s="213"/>
      <c r="L54" s="213"/>
      <c r="M54" s="213"/>
      <c r="N54" s="213"/>
      <c r="O54" s="215"/>
      <c r="P54" s="215"/>
      <c r="Q54" s="215"/>
      <c r="R54" s="215"/>
      <c r="S54" s="217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219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6:Y46"/>
    <mergeCell ref="W49:Y49"/>
    <mergeCell ref="C1:D1"/>
    <mergeCell ref="W40:Y40"/>
    <mergeCell ref="S45:T45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M12" sqref="M12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401" t="s">
        <v>17</v>
      </c>
      <c r="C2" s="402"/>
      <c r="D2" s="402"/>
      <c r="E2" s="402"/>
      <c r="F2" s="402"/>
      <c r="G2" s="402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6" t="s">
        <v>18</v>
      </c>
      <c r="E3" s="316" t="s">
        <v>18</v>
      </c>
      <c r="F3" s="316" t="s">
        <v>18</v>
      </c>
      <c r="G3" s="316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4">
        <f>SUM(D6:D39)</f>
        <v>43</v>
      </c>
      <c r="E4" s="344">
        <f>SUM(E6:E39)</f>
        <v>17</v>
      </c>
      <c r="F4" s="344">
        <f>SUM(F6:F39)</f>
        <v>481</v>
      </c>
      <c r="G4" s="344">
        <f>SUM(G6:G39)</f>
        <v>2205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9" t="s">
        <v>20</v>
      </c>
      <c r="C5" s="389"/>
      <c r="D5" s="305" t="s">
        <v>42</v>
      </c>
      <c r="E5" s="305" t="s">
        <v>44</v>
      </c>
      <c r="F5" s="305" t="s">
        <v>43</v>
      </c>
      <c r="G5" s="305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90" t="s">
        <v>27</v>
      </c>
      <c r="C6" s="391" t="s">
        <v>27</v>
      </c>
      <c r="D6" s="96">
        <v>14</v>
      </c>
      <c r="E6" s="96">
        <v>1</v>
      </c>
      <c r="F6" s="96">
        <v>85</v>
      </c>
      <c r="G6" s="303">
        <v>160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7" t="s">
        <v>50</v>
      </c>
      <c r="C7" s="388" t="s">
        <v>50</v>
      </c>
      <c r="D7" s="96">
        <v>10</v>
      </c>
      <c r="E7" s="96">
        <v>0</v>
      </c>
      <c r="F7" s="96">
        <v>57</v>
      </c>
      <c r="G7" s="303">
        <v>121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7" t="s">
        <v>23</v>
      </c>
      <c r="C8" s="388" t="s">
        <v>23</v>
      </c>
      <c r="D8" s="96">
        <v>5</v>
      </c>
      <c r="E8" s="96">
        <v>5</v>
      </c>
      <c r="F8" s="96">
        <v>74</v>
      </c>
      <c r="G8" s="303">
        <v>150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7" t="s">
        <v>66</v>
      </c>
      <c r="C9" s="388" t="s">
        <v>66</v>
      </c>
      <c r="D9" s="96">
        <v>4</v>
      </c>
      <c r="E9" s="96">
        <v>1</v>
      </c>
      <c r="F9" s="96">
        <v>32</v>
      </c>
      <c r="G9" s="303">
        <v>138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7" t="s">
        <v>24</v>
      </c>
      <c r="C10" s="388" t="s">
        <v>24</v>
      </c>
      <c r="D10" s="96">
        <v>3</v>
      </c>
      <c r="E10" s="96">
        <v>0</v>
      </c>
      <c r="F10" s="96">
        <v>38</v>
      </c>
      <c r="G10" s="303">
        <v>123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7" t="s">
        <v>49</v>
      </c>
      <c r="C11" s="388" t="s">
        <v>49</v>
      </c>
      <c r="D11" s="342">
        <v>3</v>
      </c>
      <c r="E11" s="96">
        <v>0</v>
      </c>
      <c r="F11" s="96">
        <v>34</v>
      </c>
      <c r="G11" s="303">
        <v>132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7" t="s">
        <v>22</v>
      </c>
      <c r="C12" s="388" t="s">
        <v>22</v>
      </c>
      <c r="D12" s="96">
        <v>2</v>
      </c>
      <c r="E12" s="96">
        <v>0</v>
      </c>
      <c r="F12" s="96">
        <v>34</v>
      </c>
      <c r="G12" s="303">
        <v>123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7" t="s">
        <v>54</v>
      </c>
      <c r="C13" s="388" t="s">
        <v>54</v>
      </c>
      <c r="D13" s="96">
        <v>1</v>
      </c>
      <c r="E13" s="96">
        <v>4</v>
      </c>
      <c r="F13" s="96">
        <v>25</v>
      </c>
      <c r="G13" s="303">
        <v>146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7" t="s">
        <v>38</v>
      </c>
      <c r="C14" s="388" t="s">
        <v>38</v>
      </c>
      <c r="D14" s="96">
        <v>1</v>
      </c>
      <c r="E14" s="96">
        <v>4</v>
      </c>
      <c r="F14" s="96">
        <v>12</v>
      </c>
      <c r="G14" s="303">
        <v>148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7" t="s">
        <v>25</v>
      </c>
      <c r="C15" s="388" t="s">
        <v>25</v>
      </c>
      <c r="D15" s="96">
        <v>0</v>
      </c>
      <c r="E15" s="96">
        <v>1</v>
      </c>
      <c r="F15" s="96">
        <v>7</v>
      </c>
      <c r="G15" s="303">
        <v>112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7" t="s">
        <v>28</v>
      </c>
      <c r="C16" s="388" t="s">
        <v>28</v>
      </c>
      <c r="D16" s="96">
        <v>0</v>
      </c>
      <c r="E16" s="96">
        <v>1</v>
      </c>
      <c r="F16" s="96">
        <v>4</v>
      </c>
      <c r="G16" s="303">
        <v>67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7" t="s">
        <v>39</v>
      </c>
      <c r="C17" s="388" t="s">
        <v>39</v>
      </c>
      <c r="D17" s="96">
        <v>0</v>
      </c>
      <c r="E17" s="96">
        <v>0</v>
      </c>
      <c r="F17" s="96">
        <v>22</v>
      </c>
      <c r="G17" s="303">
        <v>110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7" t="s">
        <v>12</v>
      </c>
      <c r="C18" s="388" t="s">
        <v>12</v>
      </c>
      <c r="D18" s="96">
        <v>0</v>
      </c>
      <c r="E18" s="96">
        <v>0</v>
      </c>
      <c r="F18" s="96">
        <v>14</v>
      </c>
      <c r="G18" s="303">
        <v>78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7" t="s">
        <v>60</v>
      </c>
      <c r="C19" s="388" t="s">
        <v>60</v>
      </c>
      <c r="D19" s="96">
        <v>0</v>
      </c>
      <c r="E19" s="96">
        <v>0</v>
      </c>
      <c r="F19" s="96">
        <v>14</v>
      </c>
      <c r="G19" s="303">
        <v>91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7" t="s">
        <v>29</v>
      </c>
      <c r="C20" s="388" t="s">
        <v>29</v>
      </c>
      <c r="D20" s="96">
        <v>0</v>
      </c>
      <c r="E20" s="96">
        <v>0</v>
      </c>
      <c r="F20" s="96">
        <v>8</v>
      </c>
      <c r="G20" s="303">
        <v>72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7" t="s">
        <v>83</v>
      </c>
      <c r="C21" s="388" t="s">
        <v>83</v>
      </c>
      <c r="D21" s="96">
        <v>0</v>
      </c>
      <c r="E21" s="96">
        <v>0</v>
      </c>
      <c r="F21" s="96">
        <v>8</v>
      </c>
      <c r="G21" s="303">
        <v>66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7" t="s">
        <v>37</v>
      </c>
      <c r="C22" s="388" t="s">
        <v>37</v>
      </c>
      <c r="D22" s="96">
        <v>0</v>
      </c>
      <c r="E22" s="96">
        <v>0</v>
      </c>
      <c r="F22" s="96">
        <v>4</v>
      </c>
      <c r="G22" s="303">
        <v>54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7" t="s">
        <v>3</v>
      </c>
      <c r="C23" s="388" t="s">
        <v>3</v>
      </c>
      <c r="D23" s="96">
        <v>0</v>
      </c>
      <c r="E23" s="96">
        <v>0</v>
      </c>
      <c r="F23" s="96">
        <v>2</v>
      </c>
      <c r="G23" s="303">
        <v>68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7" t="s">
        <v>55</v>
      </c>
      <c r="C24" s="388" t="s">
        <v>55</v>
      </c>
      <c r="D24" s="96">
        <v>0</v>
      </c>
      <c r="E24" s="96">
        <v>0</v>
      </c>
      <c r="F24" s="96">
        <v>2</v>
      </c>
      <c r="G24" s="303">
        <v>46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7" t="s">
        <v>36</v>
      </c>
      <c r="C25" s="388" t="s">
        <v>36</v>
      </c>
      <c r="D25" s="96">
        <v>0</v>
      </c>
      <c r="E25" s="96">
        <v>0</v>
      </c>
      <c r="F25" s="96">
        <v>2</v>
      </c>
      <c r="G25" s="303">
        <v>8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93" t="s">
        <v>26</v>
      </c>
      <c r="C26" s="394" t="s">
        <v>26</v>
      </c>
      <c r="D26" s="342">
        <v>0</v>
      </c>
      <c r="E26" s="96">
        <v>0</v>
      </c>
      <c r="F26" s="96">
        <v>2</v>
      </c>
      <c r="G26" s="303">
        <v>8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7" t="s">
        <v>2</v>
      </c>
      <c r="C27" s="388" t="s">
        <v>2</v>
      </c>
      <c r="D27" s="96">
        <v>0</v>
      </c>
      <c r="E27" s="96">
        <v>0</v>
      </c>
      <c r="F27" s="96">
        <v>1</v>
      </c>
      <c r="G27" s="303">
        <v>72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7" t="s">
        <v>78</v>
      </c>
      <c r="C28" s="388" t="s">
        <v>78</v>
      </c>
      <c r="D28" s="96">
        <v>0</v>
      </c>
      <c r="E28" s="96">
        <v>0</v>
      </c>
      <c r="F28" s="96">
        <v>0</v>
      </c>
      <c r="G28" s="303">
        <v>46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7" t="s">
        <v>32</v>
      </c>
      <c r="C29" s="388" t="s">
        <v>32</v>
      </c>
      <c r="D29" s="96">
        <v>0</v>
      </c>
      <c r="E29" s="96">
        <v>0</v>
      </c>
      <c r="F29" s="96">
        <v>0</v>
      </c>
      <c r="G29" s="303">
        <v>16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7" t="s">
        <v>31</v>
      </c>
      <c r="C30" s="388" t="s">
        <v>31</v>
      </c>
      <c r="D30" s="96">
        <v>0</v>
      </c>
      <c r="E30" s="96">
        <v>0</v>
      </c>
      <c r="F30" s="96">
        <v>0</v>
      </c>
      <c r="G30" s="303">
        <v>15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7" t="s">
        <v>53</v>
      </c>
      <c r="C31" s="388" t="s">
        <v>53</v>
      </c>
      <c r="D31" s="96">
        <v>0</v>
      </c>
      <c r="E31" s="96">
        <v>0</v>
      </c>
      <c r="F31" s="343">
        <v>0</v>
      </c>
      <c r="G31" s="303">
        <v>12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7" t="s">
        <v>77</v>
      </c>
      <c r="C32" s="388" t="s">
        <v>77</v>
      </c>
      <c r="D32" s="96">
        <v>0</v>
      </c>
      <c r="E32" s="96">
        <v>0</v>
      </c>
      <c r="F32" s="96">
        <v>0</v>
      </c>
      <c r="G32" s="303">
        <v>6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7" t="s">
        <v>63</v>
      </c>
      <c r="C33" s="388" t="s">
        <v>63</v>
      </c>
      <c r="D33" s="96">
        <v>0</v>
      </c>
      <c r="E33" s="96">
        <v>0</v>
      </c>
      <c r="F33" s="96">
        <v>0</v>
      </c>
      <c r="G33" s="303">
        <v>4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7" t="s">
        <v>61</v>
      </c>
      <c r="C34" s="388" t="s">
        <v>61</v>
      </c>
      <c r="D34" s="96">
        <v>0</v>
      </c>
      <c r="E34" s="96">
        <v>0</v>
      </c>
      <c r="F34" s="96">
        <v>0</v>
      </c>
      <c r="G34" s="303">
        <v>4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7" t="s">
        <v>34</v>
      </c>
      <c r="C35" s="388" t="s">
        <v>34</v>
      </c>
      <c r="D35" s="96">
        <v>0</v>
      </c>
      <c r="E35" s="96">
        <v>0</v>
      </c>
      <c r="F35" s="96">
        <v>0</v>
      </c>
      <c r="G35" s="303">
        <v>4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7" t="s">
        <v>40</v>
      </c>
      <c r="C36" s="388" t="s">
        <v>40</v>
      </c>
      <c r="D36" s="312">
        <v>0</v>
      </c>
      <c r="E36" s="312">
        <v>0</v>
      </c>
      <c r="F36" s="312">
        <v>0</v>
      </c>
      <c r="G36" s="314">
        <v>2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7" t="s">
        <v>41</v>
      </c>
      <c r="C37" s="388" t="s">
        <v>41</v>
      </c>
      <c r="D37" s="96">
        <v>0</v>
      </c>
      <c r="E37" s="96">
        <v>0</v>
      </c>
      <c r="F37" s="96">
        <v>0</v>
      </c>
      <c r="G37" s="303">
        <v>2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93" t="s">
        <v>35</v>
      </c>
      <c r="C38" s="396" t="s">
        <v>35</v>
      </c>
      <c r="D38" s="313">
        <v>0</v>
      </c>
      <c r="E38" s="313">
        <v>0</v>
      </c>
      <c r="F38" s="313">
        <v>0</v>
      </c>
      <c r="G38" s="315">
        <v>1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7" t="s">
        <v>51</v>
      </c>
      <c r="C39" s="398" t="s">
        <v>51</v>
      </c>
      <c r="D39" s="311">
        <v>0</v>
      </c>
      <c r="E39" s="313">
        <v>0</v>
      </c>
      <c r="F39" s="313">
        <v>0</v>
      </c>
      <c r="G39" s="315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5"/>
      <c r="C40" s="395"/>
      <c r="D40" s="299"/>
      <c r="E40" s="300"/>
      <c r="F40" s="301"/>
      <c r="G40" s="302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92"/>
      <c r="C41" s="392"/>
      <c r="D41" s="295"/>
      <c r="E41" s="296"/>
      <c r="F41" s="297"/>
      <c r="G41" s="298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92"/>
      <c r="C42" s="392"/>
      <c r="D42" s="295"/>
      <c r="E42" s="296"/>
      <c r="F42" s="297"/>
      <c r="G42" s="298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92"/>
      <c r="C43" s="392"/>
      <c r="D43" s="295"/>
      <c r="E43" s="296"/>
      <c r="F43" s="297"/>
      <c r="G43" s="298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92"/>
      <c r="C44" s="392"/>
      <c r="D44" s="304"/>
      <c r="E44" s="296"/>
      <c r="F44" s="297"/>
      <c r="G44" s="298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92"/>
      <c r="C45" s="392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92"/>
      <c r="C46" s="392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92"/>
      <c r="C47" s="392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92"/>
      <c r="C48" s="392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9"/>
      <c r="C49" s="399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9"/>
      <c r="C50" s="399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400"/>
      <c r="B51" s="400"/>
      <c r="C51" s="400"/>
      <c r="D51" s="400"/>
      <c r="E51" s="400"/>
      <c r="F51" s="400"/>
      <c r="G51" s="400"/>
      <c r="H51" s="400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W13" sqref="W1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45190</v>
      </c>
      <c r="E7" s="90">
        <v>2023</v>
      </c>
      <c r="F7" s="60">
        <f>SUM(L7+R7)</f>
        <v>1457</v>
      </c>
      <c r="G7" s="62">
        <v>144</v>
      </c>
      <c r="H7" s="62">
        <v>146</v>
      </c>
      <c r="I7" s="62">
        <v>150</v>
      </c>
      <c r="J7" s="62">
        <v>144</v>
      </c>
      <c r="K7" s="62">
        <v>148</v>
      </c>
      <c r="L7" s="60">
        <f>SUM(G7:K7)</f>
        <v>732</v>
      </c>
      <c r="M7" s="62">
        <v>148</v>
      </c>
      <c r="N7" s="62">
        <v>150</v>
      </c>
      <c r="O7" s="62">
        <v>140</v>
      </c>
      <c r="P7" s="62">
        <v>144</v>
      </c>
      <c r="Q7" s="62">
        <v>143</v>
      </c>
      <c r="R7" s="268">
        <f>SUM(M7:Q7)</f>
        <v>725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>SUM(M8:Q8)</f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24</v>
      </c>
      <c r="D9" s="89">
        <v>42283</v>
      </c>
      <c r="E9" s="90">
        <v>2005</v>
      </c>
      <c r="F9" s="60">
        <f>SUM(L9+R9)</f>
        <v>1455</v>
      </c>
      <c r="G9" s="62">
        <v>144</v>
      </c>
      <c r="H9" s="62">
        <v>144</v>
      </c>
      <c r="I9" s="62">
        <v>148</v>
      </c>
      <c r="J9" s="62">
        <v>148</v>
      </c>
      <c r="K9" s="62">
        <v>144</v>
      </c>
      <c r="L9" s="60">
        <f>SUM(G9:K9)</f>
        <v>728</v>
      </c>
      <c r="M9" s="62">
        <v>144</v>
      </c>
      <c r="N9" s="62">
        <v>144</v>
      </c>
      <c r="O9" s="62">
        <v>147</v>
      </c>
      <c r="P9" s="62">
        <v>148</v>
      </c>
      <c r="Q9" s="62">
        <v>144</v>
      </c>
      <c r="R9" s="268">
        <f>SUM(M9:Q9)</f>
        <v>727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26</v>
      </c>
      <c r="D10" s="89">
        <v>43027</v>
      </c>
      <c r="E10" s="90">
        <v>2017</v>
      </c>
      <c r="F10" s="60">
        <f>SUM(L10+R10)</f>
        <v>1455</v>
      </c>
      <c r="G10" s="62">
        <v>150</v>
      </c>
      <c r="H10" s="62">
        <v>140</v>
      </c>
      <c r="I10" s="62">
        <v>148</v>
      </c>
      <c r="J10" s="62">
        <v>148</v>
      </c>
      <c r="K10" s="62">
        <v>144</v>
      </c>
      <c r="L10" s="60">
        <f>SUM(G10:K10)</f>
        <v>730</v>
      </c>
      <c r="M10" s="62">
        <v>145</v>
      </c>
      <c r="N10" s="62">
        <v>144</v>
      </c>
      <c r="O10" s="62">
        <v>144</v>
      </c>
      <c r="P10" s="62">
        <v>148</v>
      </c>
      <c r="Q10" s="62">
        <v>144</v>
      </c>
      <c r="R10" s="268">
        <f>SUM(M10:Q10)</f>
        <v>725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25</v>
      </c>
      <c r="D12" s="89">
        <v>42293</v>
      </c>
      <c r="E12" s="90">
        <v>2008</v>
      </c>
      <c r="F12" s="60">
        <f>SUM(L12+R12)</f>
        <v>1441</v>
      </c>
      <c r="G12" s="62">
        <v>145</v>
      </c>
      <c r="H12" s="62">
        <v>148</v>
      </c>
      <c r="I12" s="62">
        <v>146</v>
      </c>
      <c r="J12" s="62">
        <v>140</v>
      </c>
      <c r="K12" s="62">
        <v>142</v>
      </c>
      <c r="L12" s="60">
        <f>SUM(G12:K12)</f>
        <v>721</v>
      </c>
      <c r="M12" s="62">
        <v>144</v>
      </c>
      <c r="N12" s="62">
        <v>144</v>
      </c>
      <c r="O12" s="62">
        <v>144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46</v>
      </c>
      <c r="D13" s="89">
        <v>42278</v>
      </c>
      <c r="E13" s="90">
        <v>2015</v>
      </c>
      <c r="F13" s="60">
        <f>SUM(L13+R13)</f>
        <v>1437</v>
      </c>
      <c r="G13" s="62">
        <v>148</v>
      </c>
      <c r="H13" s="62">
        <v>144</v>
      </c>
      <c r="I13" s="62">
        <v>127</v>
      </c>
      <c r="J13" s="62">
        <v>148</v>
      </c>
      <c r="K13" s="62">
        <v>144</v>
      </c>
      <c r="L13" s="60">
        <f>SUM(G13:K13)</f>
        <v>711</v>
      </c>
      <c r="M13" s="62">
        <v>140</v>
      </c>
      <c r="N13" s="62">
        <v>144</v>
      </c>
      <c r="O13" s="62">
        <v>150</v>
      </c>
      <c r="P13" s="62">
        <v>144</v>
      </c>
      <c r="Q13" s="62">
        <v>148</v>
      </c>
      <c r="R13" s="268">
        <f>SUM(M13:Q13)</f>
        <v>726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3</v>
      </c>
      <c r="D14" s="89">
        <v>42279</v>
      </c>
      <c r="E14" s="90">
        <v>2008</v>
      </c>
      <c r="F14" s="60">
        <f>SUM(L14+R14)</f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>SUM(G14:K14)</f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68">
        <f>SUM(M14:Q14)</f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36</v>
      </c>
      <c r="D15" s="89">
        <v>43146</v>
      </c>
      <c r="E15" s="90">
        <v>2018</v>
      </c>
      <c r="F15" s="60">
        <f>SUM(L15+R15)</f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>SUM(G15:K15)</f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8">
        <f>SUM(M15:Q15)</f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47</v>
      </c>
      <c r="D16" s="89">
        <v>45274</v>
      </c>
      <c r="E16" s="90">
        <v>2023</v>
      </c>
      <c r="F16" s="60">
        <f>SUM(L16+R16)</f>
        <v>1422</v>
      </c>
      <c r="G16" s="62">
        <v>140</v>
      </c>
      <c r="H16" s="62">
        <v>144</v>
      </c>
      <c r="I16" s="62">
        <v>140</v>
      </c>
      <c r="J16" s="62">
        <v>140</v>
      </c>
      <c r="K16" s="62">
        <v>140</v>
      </c>
      <c r="L16" s="60">
        <f>SUM(G16:K16)</f>
        <v>704</v>
      </c>
      <c r="M16" s="62">
        <v>142</v>
      </c>
      <c r="N16" s="62">
        <v>144</v>
      </c>
      <c r="O16" s="62">
        <v>144</v>
      </c>
      <c r="P16" s="62">
        <v>144</v>
      </c>
      <c r="Q16" s="62">
        <v>144</v>
      </c>
      <c r="R16" s="268">
        <f>SUM(M16:Q16)</f>
        <v>718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60</v>
      </c>
      <c r="D17" s="89">
        <v>45295</v>
      </c>
      <c r="E17" s="90">
        <v>2024</v>
      </c>
      <c r="F17" s="60">
        <f>SUM(L17+R17)</f>
        <v>1418</v>
      </c>
      <c r="G17" s="62">
        <v>140</v>
      </c>
      <c r="H17" s="62">
        <v>140</v>
      </c>
      <c r="I17" s="62">
        <v>129</v>
      </c>
      <c r="J17" s="62">
        <v>140</v>
      </c>
      <c r="K17" s="62">
        <v>144</v>
      </c>
      <c r="L17" s="60">
        <f>SUM(G17:K17)</f>
        <v>693</v>
      </c>
      <c r="M17" s="62">
        <v>148</v>
      </c>
      <c r="N17" s="62">
        <v>147</v>
      </c>
      <c r="O17" s="62">
        <v>148</v>
      </c>
      <c r="P17" s="62">
        <v>142</v>
      </c>
      <c r="Q17" s="62">
        <v>140</v>
      </c>
      <c r="R17" s="268">
        <f>SUM(M17:Q17)</f>
        <v>725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28</v>
      </c>
      <c r="D18" s="89">
        <v>42092</v>
      </c>
      <c r="E18" s="90">
        <v>2007</v>
      </c>
      <c r="F18" s="60">
        <f>SUM(L18+R18)</f>
        <v>1413</v>
      </c>
      <c r="G18" s="62">
        <v>140</v>
      </c>
      <c r="H18" s="62">
        <v>142</v>
      </c>
      <c r="I18" s="62">
        <v>140</v>
      </c>
      <c r="J18" s="62">
        <v>140</v>
      </c>
      <c r="K18" s="62">
        <v>140</v>
      </c>
      <c r="L18" s="60">
        <f>SUM(G18:K18)</f>
        <v>702</v>
      </c>
      <c r="M18" s="62">
        <v>144</v>
      </c>
      <c r="N18" s="62">
        <v>140</v>
      </c>
      <c r="O18" s="62">
        <v>144</v>
      </c>
      <c r="P18" s="62">
        <v>140</v>
      </c>
      <c r="Q18" s="62">
        <v>143</v>
      </c>
      <c r="R18" s="268">
        <f>SUM(M18:Q18)</f>
        <v>711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83</v>
      </c>
      <c r="D19" s="89">
        <v>45295</v>
      </c>
      <c r="E19" s="90">
        <v>2024</v>
      </c>
      <c r="F19" s="60">
        <f>SUM(L19+R19)</f>
        <v>1402</v>
      </c>
      <c r="G19" s="62">
        <v>144</v>
      </c>
      <c r="H19" s="62">
        <v>148</v>
      </c>
      <c r="I19" s="62">
        <v>145</v>
      </c>
      <c r="J19" s="62">
        <v>148</v>
      </c>
      <c r="K19" s="62">
        <v>126</v>
      </c>
      <c r="L19" s="60">
        <f>SUM(G19:K19)</f>
        <v>711</v>
      </c>
      <c r="M19" s="62">
        <v>140</v>
      </c>
      <c r="N19" s="62">
        <v>119</v>
      </c>
      <c r="O19" s="62">
        <v>144</v>
      </c>
      <c r="P19" s="62">
        <v>140</v>
      </c>
      <c r="Q19" s="62">
        <v>148</v>
      </c>
      <c r="R19" s="268">
        <f>SUM(M19:Q19)</f>
        <v>691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29</v>
      </c>
      <c r="D20" s="89">
        <v>45246</v>
      </c>
      <c r="E20" s="90">
        <v>2023</v>
      </c>
      <c r="F20" s="60">
        <f>SUM(L20+R20)</f>
        <v>1401</v>
      </c>
      <c r="G20" s="62">
        <v>144</v>
      </c>
      <c r="H20" s="62">
        <v>144</v>
      </c>
      <c r="I20" s="62">
        <v>135</v>
      </c>
      <c r="J20" s="62">
        <v>144</v>
      </c>
      <c r="K20" s="62">
        <v>142</v>
      </c>
      <c r="L20" s="60">
        <f>SUM(G20:K20)</f>
        <v>709</v>
      </c>
      <c r="M20" s="62">
        <v>144</v>
      </c>
      <c r="N20" s="62">
        <v>127</v>
      </c>
      <c r="O20" s="62">
        <v>133</v>
      </c>
      <c r="P20" s="62">
        <v>148</v>
      </c>
      <c r="Q20" s="62">
        <v>140</v>
      </c>
      <c r="R20" s="268">
        <f>SUM(M20:Q20)</f>
        <v>692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12</v>
      </c>
      <c r="D21" s="89">
        <v>42446</v>
      </c>
      <c r="E21" s="90">
        <v>2016</v>
      </c>
      <c r="F21" s="60">
        <f>SUM(L21+R21)</f>
        <v>1393</v>
      </c>
      <c r="G21" s="62">
        <v>142</v>
      </c>
      <c r="H21" s="62">
        <v>143</v>
      </c>
      <c r="I21" s="62">
        <v>143</v>
      </c>
      <c r="J21" s="62">
        <v>142</v>
      </c>
      <c r="K21" s="62">
        <v>144</v>
      </c>
      <c r="L21" s="60">
        <f>SUM(G21:K21)</f>
        <v>714</v>
      </c>
      <c r="M21" s="62">
        <v>144</v>
      </c>
      <c r="N21" s="62">
        <v>143</v>
      </c>
      <c r="O21" s="62">
        <v>124</v>
      </c>
      <c r="P21" s="62">
        <v>128</v>
      </c>
      <c r="Q21" s="62">
        <v>140</v>
      </c>
      <c r="R21" s="268">
        <f>SUM(M21:Q21)</f>
        <v>679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78</v>
      </c>
      <c r="D22" s="89">
        <v>45295</v>
      </c>
      <c r="E22" s="90">
        <v>2024</v>
      </c>
      <c r="F22" s="60">
        <f>SUM(L22+R22)</f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>SUM(G22:K22)</f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68">
        <f>SUM(M22:Q22)</f>
        <v>682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45260</v>
      </c>
      <c r="E23" s="90">
        <v>2023</v>
      </c>
      <c r="F23" s="60">
        <f>SUM(L23+R23)</f>
        <v>1365</v>
      </c>
      <c r="G23" s="62">
        <v>128</v>
      </c>
      <c r="H23" s="62">
        <v>140</v>
      </c>
      <c r="I23" s="62">
        <v>126</v>
      </c>
      <c r="J23" s="62">
        <v>140</v>
      </c>
      <c r="K23" s="62">
        <v>144</v>
      </c>
      <c r="L23" s="60">
        <f>SUM(G23:K23)</f>
        <v>678</v>
      </c>
      <c r="M23" s="62">
        <v>129</v>
      </c>
      <c r="N23" s="62">
        <v>127</v>
      </c>
      <c r="O23" s="62">
        <v>143</v>
      </c>
      <c r="P23" s="62">
        <v>148</v>
      </c>
      <c r="Q23" s="62">
        <v>140</v>
      </c>
      <c r="R23" s="268">
        <f>SUM(M23:Q23)</f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34</v>
      </c>
      <c r="D24" s="89">
        <v>42068</v>
      </c>
      <c r="E24" s="90">
        <v>2009</v>
      </c>
      <c r="F24" s="60">
        <f>SUM(L24+R24)</f>
        <v>1361</v>
      </c>
      <c r="G24" s="62">
        <v>140</v>
      </c>
      <c r="H24" s="62">
        <v>140</v>
      </c>
      <c r="I24" s="62">
        <v>146</v>
      </c>
      <c r="J24" s="62">
        <v>124</v>
      </c>
      <c r="K24" s="62">
        <v>124</v>
      </c>
      <c r="L24" s="60">
        <f>SUM(G24:K24)</f>
        <v>674</v>
      </c>
      <c r="M24" s="62">
        <v>140</v>
      </c>
      <c r="N24" s="62">
        <v>142</v>
      </c>
      <c r="O24" s="62">
        <v>143</v>
      </c>
      <c r="P24" s="62">
        <v>129</v>
      </c>
      <c r="Q24" s="62">
        <v>133</v>
      </c>
      <c r="R24" s="268">
        <f>SUM(M24:Q24)</f>
        <v>687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51</v>
      </c>
      <c r="D25" s="89">
        <v>42817</v>
      </c>
      <c r="E25" s="90">
        <v>2017</v>
      </c>
      <c r="F25" s="60">
        <f>SUM(L25+R25)</f>
        <v>1344</v>
      </c>
      <c r="G25" s="62">
        <v>126</v>
      </c>
      <c r="H25" s="62">
        <v>116</v>
      </c>
      <c r="I25" s="62">
        <v>132</v>
      </c>
      <c r="J25" s="62">
        <v>140</v>
      </c>
      <c r="K25" s="62">
        <v>128</v>
      </c>
      <c r="L25" s="60">
        <f>SUM(G25:K25)</f>
        <v>642</v>
      </c>
      <c r="M25" s="62">
        <v>126</v>
      </c>
      <c r="N25" s="62">
        <v>144</v>
      </c>
      <c r="O25" s="62">
        <v>144</v>
      </c>
      <c r="P25" s="62">
        <v>144</v>
      </c>
      <c r="Q25" s="62">
        <v>144</v>
      </c>
      <c r="R25" s="268">
        <f>SUM(M25:Q25)</f>
        <v>702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55</v>
      </c>
      <c r="D26" s="89">
        <v>45232</v>
      </c>
      <c r="E26" s="90">
        <v>2023</v>
      </c>
      <c r="F26" s="60">
        <f>SUM(L26+R26)</f>
        <v>1342</v>
      </c>
      <c r="G26" s="62">
        <v>144</v>
      </c>
      <c r="H26" s="62">
        <v>127</v>
      </c>
      <c r="I26" s="62">
        <v>126</v>
      </c>
      <c r="J26" s="62">
        <v>128</v>
      </c>
      <c r="K26" s="62">
        <v>123</v>
      </c>
      <c r="L26" s="60">
        <f>SUM(G26:K26)</f>
        <v>648</v>
      </c>
      <c r="M26" s="62">
        <v>144</v>
      </c>
      <c r="N26" s="62">
        <v>127</v>
      </c>
      <c r="O26" s="62">
        <v>140</v>
      </c>
      <c r="P26" s="62">
        <v>140</v>
      </c>
      <c r="Q26" s="62">
        <v>143</v>
      </c>
      <c r="R26" s="268">
        <f>SUM(M26:Q26)</f>
        <v>694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53</v>
      </c>
      <c r="D27" s="89">
        <v>42251</v>
      </c>
      <c r="E27" s="90">
        <v>2014</v>
      </c>
      <c r="F27" s="60">
        <f>SUM(L27+R27)</f>
        <v>1337</v>
      </c>
      <c r="G27" s="62">
        <v>135</v>
      </c>
      <c r="H27" s="62">
        <v>126</v>
      </c>
      <c r="I27" s="62">
        <v>126</v>
      </c>
      <c r="J27" s="62">
        <v>140</v>
      </c>
      <c r="K27" s="62">
        <v>127</v>
      </c>
      <c r="L27" s="60">
        <f>SUM(G27:K27)</f>
        <v>654</v>
      </c>
      <c r="M27" s="62">
        <v>143</v>
      </c>
      <c r="N27" s="62">
        <v>142</v>
      </c>
      <c r="O27" s="62">
        <v>127</v>
      </c>
      <c r="P27" s="62">
        <v>144</v>
      </c>
      <c r="Q27" s="62">
        <v>127</v>
      </c>
      <c r="R27" s="268">
        <f>SUM(M27:Q27)</f>
        <v>683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32</v>
      </c>
      <c r="D28" s="89">
        <v>42118</v>
      </c>
      <c r="E28" s="90">
        <v>2007</v>
      </c>
      <c r="F28" s="60">
        <f>SUM(L28+R28)</f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>SUM(G28:K28)</f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8">
        <f>SUM(M28:Q28)</f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0" t="s">
        <v>41</v>
      </c>
      <c r="D29" s="89">
        <v>42079</v>
      </c>
      <c r="E29" s="90">
        <v>2005</v>
      </c>
      <c r="F29" s="60">
        <f>SUM(L29+R29)</f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>SUM(G29:K29)</f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8">
        <f>SUM(M29:Q29)</f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45274</v>
      </c>
      <c r="E30" s="90">
        <v>2023</v>
      </c>
      <c r="F30" s="60">
        <f>SUM(L30+R30)</f>
        <v>1277</v>
      </c>
      <c r="G30" s="62">
        <v>124</v>
      </c>
      <c r="H30" s="62">
        <v>114</v>
      </c>
      <c r="I30" s="62">
        <v>106</v>
      </c>
      <c r="J30" s="62">
        <v>131</v>
      </c>
      <c r="K30" s="62">
        <v>130</v>
      </c>
      <c r="L30" s="60">
        <f>SUM(G30:K30)</f>
        <v>605</v>
      </c>
      <c r="M30" s="62">
        <v>143</v>
      </c>
      <c r="N30" s="62">
        <v>128</v>
      </c>
      <c r="O30" s="62">
        <v>134</v>
      </c>
      <c r="P30" s="62">
        <v>140</v>
      </c>
      <c r="Q30" s="62">
        <v>127</v>
      </c>
      <c r="R30" s="268">
        <f>SUM(M30:Q30)</f>
        <v>672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7" t="s">
        <v>33</v>
      </c>
      <c r="D31" s="89">
        <v>42307</v>
      </c>
      <c r="E31" s="90">
        <v>2008</v>
      </c>
      <c r="F31" s="60">
        <f>SUM(L31+R31)</f>
        <v>1274</v>
      </c>
      <c r="G31" s="62">
        <v>130</v>
      </c>
      <c r="H31" s="62">
        <v>120</v>
      </c>
      <c r="I31" s="62">
        <v>132</v>
      </c>
      <c r="J31" s="62">
        <v>140</v>
      </c>
      <c r="K31" s="62">
        <v>116</v>
      </c>
      <c r="L31" s="60">
        <f>SUM(G31:K31)</f>
        <v>638</v>
      </c>
      <c r="M31" s="62">
        <v>129</v>
      </c>
      <c r="N31" s="62">
        <v>140</v>
      </c>
      <c r="O31" s="62">
        <v>122</v>
      </c>
      <c r="P31" s="62">
        <v>123</v>
      </c>
      <c r="Q31" s="62">
        <v>122</v>
      </c>
      <c r="R31" s="268">
        <f>SUM(M31:Q31)</f>
        <v>636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9" t="s">
        <v>63</v>
      </c>
      <c r="D32" s="89">
        <v>45274</v>
      </c>
      <c r="E32" s="91">
        <v>2023</v>
      </c>
      <c r="F32" s="60">
        <f>SUM(L32+R32)</f>
        <v>1258</v>
      </c>
      <c r="G32" s="93">
        <v>126</v>
      </c>
      <c r="H32" s="93">
        <v>133</v>
      </c>
      <c r="I32" s="93">
        <v>123</v>
      </c>
      <c r="J32" s="93">
        <v>128</v>
      </c>
      <c r="K32" s="93">
        <v>129</v>
      </c>
      <c r="L32" s="60">
        <f>SUM(G32:K32)</f>
        <v>639</v>
      </c>
      <c r="M32" s="93">
        <v>117</v>
      </c>
      <c r="N32" s="93">
        <v>131</v>
      </c>
      <c r="O32" s="93">
        <v>123</v>
      </c>
      <c r="P32" s="93">
        <v>121</v>
      </c>
      <c r="Q32" s="93">
        <v>127</v>
      </c>
      <c r="R32" s="268">
        <f>SUM(M32:Q32)</f>
        <v>619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1" t="s">
        <v>77</v>
      </c>
      <c r="D33" s="272">
        <v>45295</v>
      </c>
      <c r="E33" s="273">
        <v>2024</v>
      </c>
      <c r="F33" s="94">
        <v>1242</v>
      </c>
      <c r="G33" s="273">
        <v>124</v>
      </c>
      <c r="H33" s="273">
        <v>129</v>
      </c>
      <c r="I33" s="273">
        <v>125</v>
      </c>
      <c r="J33" s="273">
        <v>111</v>
      </c>
      <c r="K33" s="273">
        <v>125</v>
      </c>
      <c r="L33" s="94">
        <v>673</v>
      </c>
      <c r="M33" s="273">
        <v>125</v>
      </c>
      <c r="N33" s="273">
        <v>133</v>
      </c>
      <c r="O33" s="273">
        <v>131</v>
      </c>
      <c r="P33" s="273">
        <v>129</v>
      </c>
      <c r="Q33" s="273">
        <v>111</v>
      </c>
      <c r="R33" s="274">
        <v>569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7" t="s">
        <v>61</v>
      </c>
      <c r="D34" s="89">
        <v>45176</v>
      </c>
      <c r="E34" s="90">
        <v>2023</v>
      </c>
      <c r="F34" s="60">
        <f>SUM(L34+R34)</f>
        <v>1233</v>
      </c>
      <c r="G34" s="62">
        <v>123</v>
      </c>
      <c r="H34" s="62">
        <v>107</v>
      </c>
      <c r="I34" s="62">
        <v>130</v>
      </c>
      <c r="J34" s="62">
        <v>116</v>
      </c>
      <c r="K34" s="62">
        <v>131</v>
      </c>
      <c r="L34" s="60">
        <f>SUM(G34:K34)</f>
        <v>607</v>
      </c>
      <c r="M34" s="62">
        <v>128</v>
      </c>
      <c r="N34" s="62">
        <v>132</v>
      </c>
      <c r="O34" s="62">
        <v>123</v>
      </c>
      <c r="P34" s="62">
        <v>127</v>
      </c>
      <c r="Q34" s="62">
        <v>116</v>
      </c>
      <c r="R34" s="268">
        <f>SUM(M34:Q34)</f>
        <v>626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5" t="s">
        <v>35</v>
      </c>
      <c r="D35" s="275">
        <v>45246</v>
      </c>
      <c r="E35" s="346">
        <v>2018</v>
      </c>
      <c r="F35" s="276">
        <f>SUM(L35+R35)</f>
        <v>1232</v>
      </c>
      <c r="G35" s="347">
        <v>126</v>
      </c>
      <c r="H35" s="347">
        <v>127</v>
      </c>
      <c r="I35" s="347">
        <v>123</v>
      </c>
      <c r="J35" s="347">
        <v>124</v>
      </c>
      <c r="K35" s="347">
        <v>131</v>
      </c>
      <c r="L35" s="276">
        <f>SUM(G35:K35)</f>
        <v>631</v>
      </c>
      <c r="M35" s="347">
        <v>119</v>
      </c>
      <c r="N35" s="347">
        <v>119</v>
      </c>
      <c r="O35" s="347">
        <v>124</v>
      </c>
      <c r="P35" s="347">
        <v>130</v>
      </c>
      <c r="Q35" s="347">
        <v>109</v>
      </c>
      <c r="R35" s="277">
        <f>SUM(M35:Q35)</f>
        <v>601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2024-01-05T10:17:17Z</dcterms:modified>
</cp:coreProperties>
</file>