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8C51EC51-A52E-4A22-984B-9734F245B47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10" l="1"/>
  <c r="E25" i="10" s="1"/>
  <c r="D15" i="10"/>
  <c r="E15" i="10" s="1"/>
  <c r="D4" i="10"/>
  <c r="E4" i="10" s="1"/>
  <c r="U36" i="3"/>
  <c r="U35" i="3"/>
  <c r="U34" i="3"/>
  <c r="U33" i="3"/>
  <c r="U32" i="3"/>
  <c r="U31" i="3"/>
  <c r="U27" i="3"/>
  <c r="U26" i="3"/>
  <c r="U25" i="3"/>
  <c r="U24" i="3"/>
  <c r="U23" i="3"/>
  <c r="U22" i="3"/>
  <c r="U21" i="3"/>
  <c r="U20" i="3"/>
  <c r="U19" i="3"/>
  <c r="U18" i="3"/>
  <c r="U17" i="3"/>
  <c r="U13" i="3"/>
  <c r="U11" i="3"/>
  <c r="U10" i="3"/>
  <c r="U9" i="3"/>
  <c r="U8" i="3"/>
  <c r="U7" i="3"/>
  <c r="U6" i="3"/>
  <c r="U5" i="3"/>
  <c r="U3" i="3"/>
  <c r="D33" i="10"/>
  <c r="D32" i="10"/>
  <c r="E32" i="10" s="1"/>
  <c r="D30" i="10"/>
  <c r="E30" i="10" s="1"/>
  <c r="D31" i="10"/>
  <c r="E31" i="10" s="1"/>
  <c r="D29" i="10"/>
  <c r="E29" i="10" s="1"/>
  <c r="D21" i="10"/>
  <c r="D23" i="10"/>
  <c r="E23" i="10" s="1"/>
  <c r="D24" i="10"/>
  <c r="E24" i="10" s="1"/>
  <c r="D19" i="10"/>
  <c r="E19" i="10" s="1"/>
  <c r="D20" i="10"/>
  <c r="D16" i="10"/>
  <c r="E16" i="10" s="1"/>
  <c r="D12" i="10"/>
  <c r="E12" i="10" s="1"/>
  <c r="D6" i="10"/>
  <c r="E6" i="10" s="1"/>
  <c r="U41" i="3"/>
  <c r="U37" i="3"/>
  <c r="U4" i="3"/>
  <c r="D17" i="10"/>
  <c r="E17" i="10" s="1"/>
  <c r="D35" i="10"/>
  <c r="E35" i="10" s="1"/>
  <c r="U30" i="3"/>
  <c r="D27" i="10"/>
  <c r="E27" i="10" s="1"/>
  <c r="D3" i="10"/>
  <c r="E3" i="10" s="1"/>
  <c r="D8" i="10"/>
  <c r="D7" i="10"/>
  <c r="E7" i="10" s="1"/>
  <c r="D5" i="10"/>
  <c r="E5" i="10" s="1"/>
  <c r="D9" i="10"/>
  <c r="E9" i="10" s="1"/>
  <c r="D10" i="10"/>
  <c r="E10" i="10" s="1"/>
  <c r="D11" i="10"/>
  <c r="E11" i="10" s="1"/>
  <c r="D13" i="10"/>
  <c r="E13" i="10" s="1"/>
  <c r="D14" i="10"/>
  <c r="E14" i="10" s="1"/>
  <c r="D18" i="10"/>
  <c r="E18" i="10" s="1"/>
  <c r="E20" i="10"/>
  <c r="D22" i="10"/>
  <c r="E22" i="10" s="1"/>
  <c r="D26" i="10"/>
  <c r="E26" i="10" s="1"/>
  <c r="D28" i="10"/>
  <c r="E28" i="10" s="1"/>
  <c r="E21" i="10"/>
  <c r="E33" i="10"/>
  <c r="D36" i="10"/>
  <c r="D34" i="10"/>
  <c r="E34" i="10" s="1"/>
  <c r="U12" i="3"/>
  <c r="U16" i="3"/>
  <c r="U38" i="3"/>
  <c r="E8" i="10"/>
  <c r="E36" i="10"/>
  <c r="R21" i="6"/>
  <c r="R27" i="6"/>
  <c r="L21" i="6"/>
  <c r="L27" i="6"/>
  <c r="G4" i="5"/>
  <c r="F4" i="5"/>
  <c r="D4" i="5"/>
  <c r="E4" i="5"/>
  <c r="U42" i="3"/>
  <c r="T26" i="3"/>
  <c r="T21" i="3"/>
  <c r="T42" i="3"/>
  <c r="T12" i="3"/>
  <c r="AC22" i="2"/>
  <c r="AC36" i="2"/>
  <c r="W22" i="2"/>
  <c r="W36" i="2"/>
  <c r="Q22" i="2"/>
  <c r="Q36" i="2"/>
  <c r="K22" i="2"/>
  <c r="K36" i="2"/>
  <c r="T36" i="3"/>
  <c r="AC15" i="2"/>
  <c r="W15" i="2"/>
  <c r="Q15" i="2"/>
  <c r="K15" i="2"/>
  <c r="T41" i="3"/>
  <c r="AC18" i="2"/>
  <c r="AC31" i="2"/>
  <c r="AC5" i="2"/>
  <c r="AC14" i="2"/>
  <c r="AC24" i="2"/>
  <c r="AC6" i="2"/>
  <c r="AC21" i="2"/>
  <c r="AC23" i="2"/>
  <c r="T8" i="3"/>
  <c r="T30" i="3"/>
  <c r="T32" i="3"/>
  <c r="T31" i="3"/>
  <c r="T38" i="3"/>
  <c r="T33" i="3"/>
  <c r="T34" i="3"/>
  <c r="T37" i="3"/>
  <c r="T35" i="3"/>
  <c r="T27" i="3"/>
  <c r="T17" i="3"/>
  <c r="T16" i="3"/>
  <c r="T19" i="3"/>
  <c r="T20" i="3"/>
  <c r="T18" i="3"/>
  <c r="T22" i="3"/>
  <c r="T25" i="3"/>
  <c r="T23" i="3"/>
  <c r="T3" i="3"/>
  <c r="T5" i="3"/>
  <c r="T7" i="3"/>
  <c r="T6" i="3"/>
  <c r="T9" i="3"/>
  <c r="T13" i="3"/>
  <c r="T10" i="3"/>
  <c r="T11" i="3"/>
  <c r="AC10" i="2"/>
  <c r="W10" i="2"/>
  <c r="Q10" i="2"/>
  <c r="K10" i="2"/>
  <c r="R6" i="6"/>
  <c r="L6" i="6"/>
  <c r="T4" i="3"/>
  <c r="T24" i="3"/>
  <c r="AC30" i="2"/>
  <c r="W30" i="2"/>
  <c r="Q30" i="2"/>
  <c r="K30" i="2"/>
  <c r="R4" i="6"/>
  <c r="R2" i="6"/>
  <c r="R8" i="6"/>
  <c r="R9" i="6"/>
  <c r="R5" i="6"/>
  <c r="R12" i="6"/>
  <c r="R11" i="6"/>
  <c r="R13" i="6"/>
  <c r="R14" i="6"/>
  <c r="R15" i="6"/>
  <c r="R16" i="6"/>
  <c r="R10" i="6"/>
  <c r="R18" i="6"/>
  <c r="R20" i="6"/>
  <c r="R23" i="6"/>
  <c r="R19" i="6"/>
  <c r="R24" i="6"/>
  <c r="R7" i="6"/>
  <c r="R26" i="6"/>
  <c r="R22" i="6"/>
  <c r="R28" i="6"/>
  <c r="R29" i="6"/>
  <c r="R30" i="6"/>
  <c r="R17" i="6"/>
  <c r="R35" i="6"/>
  <c r="R25" i="6"/>
  <c r="R34" i="6"/>
  <c r="R31" i="6"/>
  <c r="R32" i="6"/>
  <c r="L4" i="6"/>
  <c r="L2" i="6"/>
  <c r="L8" i="6"/>
  <c r="L9" i="6"/>
  <c r="L5" i="6"/>
  <c r="L12" i="6"/>
  <c r="L11" i="6"/>
  <c r="L13" i="6"/>
  <c r="L14" i="6"/>
  <c r="L15" i="6"/>
  <c r="L16" i="6"/>
  <c r="L10" i="6"/>
  <c r="L18" i="6"/>
  <c r="L20" i="6"/>
  <c r="L23" i="6"/>
  <c r="L19" i="6"/>
  <c r="L24" i="6"/>
  <c r="L7" i="6"/>
  <c r="L26" i="6"/>
  <c r="L22" i="6"/>
  <c r="L28" i="6"/>
  <c r="L29" i="6"/>
  <c r="L30" i="6"/>
  <c r="L17" i="6"/>
  <c r="L35" i="6"/>
  <c r="L25" i="6"/>
  <c r="L34" i="6"/>
  <c r="L31" i="6"/>
  <c r="L32" i="6"/>
  <c r="R3" i="6"/>
  <c r="L3" i="6"/>
  <c r="K12" i="2"/>
  <c r="K8" i="2"/>
  <c r="K14" i="2"/>
  <c r="K16" i="2"/>
  <c r="Q12" i="2"/>
  <c r="Q8" i="2"/>
  <c r="Q14" i="2"/>
  <c r="Q16" i="2"/>
  <c r="W12" i="2"/>
  <c r="W8" i="2"/>
  <c r="W14" i="2"/>
  <c r="W16" i="2"/>
  <c r="AC12" i="2"/>
  <c r="AC8" i="2"/>
  <c r="AC16" i="2"/>
  <c r="AC29" i="2"/>
  <c r="AC19" i="2"/>
  <c r="AC26" i="2"/>
  <c r="AC35" i="2"/>
  <c r="AC7" i="2"/>
  <c r="AC3" i="2"/>
  <c r="AC28" i="2"/>
  <c r="AC20" i="2"/>
  <c r="AC11" i="2"/>
  <c r="AC4" i="2"/>
  <c r="AC17" i="2"/>
  <c r="AC32" i="2"/>
  <c r="AC25" i="2"/>
  <c r="AC34" i="2"/>
  <c r="AC33" i="2"/>
  <c r="AC27" i="2"/>
  <c r="AC9" i="2"/>
  <c r="W29" i="2"/>
  <c r="W19" i="2"/>
  <c r="W18" i="2"/>
  <c r="W26" i="2"/>
  <c r="W35" i="2"/>
  <c r="W24" i="2"/>
  <c r="W6" i="2"/>
  <c r="W7" i="2"/>
  <c r="W3" i="2"/>
  <c r="W28" i="2"/>
  <c r="W31" i="2"/>
  <c r="W20" i="2"/>
  <c r="W11" i="2"/>
  <c r="W5" i="2"/>
  <c r="W23" i="2"/>
  <c r="W4" i="2"/>
  <c r="W17" i="2"/>
  <c r="W32" i="2"/>
  <c r="W25" i="2"/>
  <c r="W21" i="2"/>
  <c r="W34" i="2"/>
  <c r="W33" i="2"/>
  <c r="W27" i="2"/>
  <c r="W9" i="2"/>
  <c r="Q29" i="2"/>
  <c r="Q19" i="2"/>
  <c r="Q18" i="2"/>
  <c r="Q26" i="2"/>
  <c r="Q35" i="2"/>
  <c r="Q24" i="2"/>
  <c r="Q6" i="2"/>
  <c r="Q7" i="2"/>
  <c r="Q3" i="2"/>
  <c r="Q28" i="2"/>
  <c r="Q31" i="2"/>
  <c r="Q20" i="2"/>
  <c r="Q11" i="2"/>
  <c r="Q5" i="2"/>
  <c r="Q23" i="2"/>
  <c r="Q4" i="2"/>
  <c r="Q17" i="2"/>
  <c r="Q32" i="2"/>
  <c r="Q25" i="2"/>
  <c r="Q21" i="2"/>
  <c r="Q34" i="2"/>
  <c r="Q33" i="2"/>
  <c r="Q27" i="2"/>
  <c r="Q9" i="2"/>
  <c r="K29" i="2"/>
  <c r="K19" i="2"/>
  <c r="K18" i="2"/>
  <c r="K26" i="2"/>
  <c r="K35" i="2"/>
  <c r="K24" i="2"/>
  <c r="K6" i="2"/>
  <c r="K7" i="2"/>
  <c r="K3" i="2"/>
  <c r="K28" i="2"/>
  <c r="K31" i="2"/>
  <c r="K20" i="2"/>
  <c r="K11" i="2"/>
  <c r="K5" i="2"/>
  <c r="K23" i="2"/>
  <c r="K4" i="2"/>
  <c r="K17" i="2"/>
  <c r="K32" i="2"/>
  <c r="K25" i="2"/>
  <c r="K21" i="2"/>
  <c r="K34" i="2"/>
  <c r="K33" i="2"/>
  <c r="K27" i="2"/>
  <c r="K9" i="2"/>
  <c r="AC13" i="2"/>
  <c r="W13" i="2"/>
  <c r="Q13" i="2"/>
  <c r="K13" i="2"/>
  <c r="F27" i="6" l="1"/>
  <c r="F21" i="6"/>
  <c r="D36" i="2"/>
  <c r="E36" i="2" s="1"/>
  <c r="D22" i="2"/>
  <c r="E22" i="2" s="1"/>
  <c r="D15" i="2"/>
  <c r="E15" i="2" s="1"/>
  <c r="F4" i="6"/>
  <c r="F24" i="6"/>
  <c r="F15" i="6"/>
  <c r="F16" i="6"/>
  <c r="D10" i="2"/>
  <c r="E10" i="2" s="1"/>
  <c r="F35" i="6"/>
  <c r="F6" i="6"/>
  <c r="F30" i="6"/>
  <c r="F26" i="6"/>
  <c r="F23" i="6"/>
  <c r="F11" i="6"/>
  <c r="F8" i="6"/>
  <c r="F28" i="6"/>
  <c r="F18" i="6"/>
  <c r="F14" i="6"/>
  <c r="F5" i="6"/>
  <c r="F29" i="6"/>
  <c r="F12" i="6"/>
  <c r="F2" i="6"/>
  <c r="F31" i="6"/>
  <c r="D30" i="2"/>
  <c r="E30" i="2" s="1"/>
  <c r="D7" i="2"/>
  <c r="E7" i="2" s="1"/>
  <c r="F20" i="6"/>
  <c r="F7" i="6"/>
  <c r="F32" i="6"/>
  <c r="F25" i="6"/>
  <c r="D35" i="2"/>
  <c r="E35" i="2" s="1"/>
  <c r="D9" i="2"/>
  <c r="E9" i="2" s="1"/>
  <c r="D21" i="2"/>
  <c r="E21" i="2" s="1"/>
  <c r="D6" i="2"/>
  <c r="E6" i="2" s="1"/>
  <c r="D4" i="2"/>
  <c r="E4" i="2" s="1"/>
  <c r="F34" i="6"/>
  <c r="F17" i="6"/>
  <c r="F22" i="6"/>
  <c r="F19" i="6"/>
  <c r="F10" i="6"/>
  <c r="F13" i="6"/>
  <c r="F9" i="6"/>
  <c r="F3" i="6"/>
  <c r="D29" i="2"/>
  <c r="E29" i="2" s="1"/>
  <c r="D20" i="2"/>
  <c r="E20" i="2" s="1"/>
  <c r="D11" i="2"/>
  <c r="E11" i="2" s="1"/>
  <c r="D3" i="2"/>
  <c r="E3" i="2" s="1"/>
  <c r="D24" i="2"/>
  <c r="E24" i="2" s="1"/>
  <c r="D19" i="2"/>
  <c r="E19" i="2" s="1"/>
  <c r="D18" i="2"/>
  <c r="E18" i="2" s="1"/>
  <c r="D34" i="2"/>
  <c r="E34" i="2" s="1"/>
  <c r="D17" i="2"/>
  <c r="E17" i="2" s="1"/>
  <c r="D16" i="2"/>
  <c r="E16" i="2" s="1"/>
  <c r="D12" i="2"/>
  <c r="E12" i="2" s="1"/>
  <c r="D14" i="2"/>
  <c r="E14" i="2" s="1"/>
  <c r="D33" i="2"/>
  <c r="E33" i="2" s="1"/>
  <c r="D32" i="2"/>
  <c r="E32" i="2" s="1"/>
  <c r="D8" i="2"/>
  <c r="E8" i="2" s="1"/>
  <c r="D5" i="2"/>
  <c r="E5" i="2" s="1"/>
  <c r="D28" i="2"/>
  <c r="E28" i="2" s="1"/>
  <c r="D27" i="2"/>
  <c r="E27" i="2" s="1"/>
  <c r="D25" i="2"/>
  <c r="E25" i="2" s="1"/>
  <c r="D23" i="2"/>
  <c r="E23" i="2" s="1"/>
  <c r="D31" i="2"/>
  <c r="E31" i="2" s="1"/>
  <c r="D26" i="2"/>
  <c r="E26" i="2" s="1"/>
  <c r="D13" i="2"/>
  <c r="E13" i="2" s="1"/>
</calcChain>
</file>

<file path=xl/sharedStrings.xml><?xml version="1.0" encoding="utf-8"?>
<sst xmlns="http://schemas.openxmlformats.org/spreadsheetml/2006/main" count="470" uniqueCount="103">
  <si>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</si>
  <si>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</si>
  <si>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</si>
  <si>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</si>
  <si>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</si>
  <si>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</si>
  <si>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</si>
  <si>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</si>
  <si>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</si>
  <si>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</si>
  <si>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</si>
  <si>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</si>
  <si>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</si>
  <si>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</si>
  <si>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</si>
  <si>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</si>
  <si>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</si>
  <si>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</si>
  <si>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</si>
  <si>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</si>
  <si>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</si>
  <si>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</si>
  <si>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</si>
  <si>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</si>
  <si>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</si>
  <si>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</si>
  <si>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</si>
  <si>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</si>
  <si>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</si>
  <si>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</si>
  <si>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</si>
  <si>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</si>
  <si>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</si>
  <si>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</si>
  <si>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</si>
  <si>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</si>
  <si>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</si>
  <si>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</si>
  <si>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</si>
  <si>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</si>
  <si>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</si>
  <si>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</si>
  <si>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</si>
  <si>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</si>
  <si>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</si>
  <si>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</si>
  <si>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</si>
  <si>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</si>
  <si>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</si>
  <si>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</si>
  <si>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</si>
  <si>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</si>
  <si>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</si>
  <si>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</si>
  <si>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</si>
  <si>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</si>
  <si>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</si>
  <si>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</si>
  <si>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</si>
  <si>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</si>
  <si>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</si>
  <si>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</si>
  <si>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</si>
  <si>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</si>
  <si>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</si>
  <si>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</si>
  <si>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</si>
  <si>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</si>
  <si>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</si>
  <si>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</si>
  <si>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</si>
  <si>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</si>
  <si>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</si>
  <si>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</si>
  <si>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</si>
  <si>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</si>
  <si>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</si>
  <si>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</si>
  <si>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</si>
  <si>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</si>
  <si>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</si>
  <si>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</si>
  <si>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</si>
  <si>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</si>
  <si>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</si>
  <si>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</si>
  <si>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</si>
  <si>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</si>
  <si>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</si>
  <si>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</si>
  <si>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Madjan Yari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</si>
  <si>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</si>
  <si>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</si>
  <si>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</si>
  <si>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</si>
  <si>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</si>
  <si>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</si>
  <si>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</si>
  <si>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</si>
  <si>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</si>
  <si>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 Daguitslag 30 NOVEMBER 2023</t>
  </si>
  <si>
    <t xml:space="preserve">6 slechtste series </t>
  </si>
  <si>
    <t>6 slechtste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</si>
</sst>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5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3" xfId="0" applyNumberFormat="1" applyFont="1" applyFill="1" applyBorder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1" fontId="10" fillId="4" borderId="2" xfId="2" applyNumberFormat="1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N19" sqref="N19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50" t="s">
        <v>84</v>
      </c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</row>
    <row r="2" spans="1:46" ht="17.399999999999999">
      <c r="B2" s="349" t="s">
        <v>85</v>
      </c>
      <c r="C2" s="351" t="s">
        <v>86</v>
      </c>
      <c r="D2" s="351" t="s">
        <v>87</v>
      </c>
      <c r="E2" s="349" t="s">
        <v>88</v>
      </c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</row>
    <row r="3" spans="1:46" ht="17.399999999999999">
      <c r="A3" s="351">
        <v>1</v>
      </c>
      <c r="B3" s="349" t="s">
        <v>23</v>
      </c>
      <c r="C3" s="353">
        <v>141.4</v>
      </c>
      <c r="D3" s="353">
        <f>SUM('Club Kampioen'!F5)</f>
        <v>144.56666666666666</v>
      </c>
      <c r="E3" s="353">
        <f>SUM(D3-C3)</f>
        <v>3.1666666666666572</v>
      </c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</row>
    <row r="4" spans="1:46" ht="17.399999999999999">
      <c r="A4" s="351">
        <v>2</v>
      </c>
      <c r="B4" s="349" t="s">
        <v>26</v>
      </c>
      <c r="C4" s="352">
        <v>136.66</v>
      </c>
      <c r="D4" s="353">
        <f>SUM('Club Kampioen'!C15)</f>
        <v>140.4</v>
      </c>
      <c r="E4" s="353">
        <f>SUM(D4-C4)</f>
        <v>3.7400000000000091</v>
      </c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</row>
    <row r="5" spans="1:46" ht="17.399999999999999">
      <c r="A5" s="351">
        <v>3</v>
      </c>
      <c r="B5" s="349" t="s">
        <v>49</v>
      </c>
      <c r="C5" s="353">
        <v>137.5</v>
      </c>
      <c r="D5" s="353">
        <f>SUM('Club Kampioen'!F6)</f>
        <v>142.41538461538462</v>
      </c>
      <c r="E5" s="353">
        <f>SUM(D5-C5)</f>
        <v>4.9153846153846246</v>
      </c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</row>
    <row r="6" spans="1:46" ht="17.399999999999999">
      <c r="A6" s="351">
        <v>4</v>
      </c>
      <c r="B6" s="349" t="s">
        <v>25</v>
      </c>
      <c r="C6" s="352">
        <v>132.68</v>
      </c>
      <c r="D6" s="353">
        <f>SUM('Club Kampioen'!C4)</f>
        <v>138.55454545454546</v>
      </c>
      <c r="E6" s="353">
        <f>SUM(D6-C6)</f>
        <v>5.874545454545455</v>
      </c>
      <c r="F6" s="349"/>
      <c r="G6" s="354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  <c r="AL6" s="349"/>
      <c r="AM6" s="349"/>
      <c r="AN6" s="349"/>
      <c r="AO6" s="349"/>
      <c r="AP6" s="349"/>
      <c r="AQ6" s="349"/>
      <c r="AR6" s="349"/>
      <c r="AS6" s="349"/>
      <c r="AT6" s="349"/>
    </row>
    <row r="7" spans="1:46" ht="17.399999999999999">
      <c r="A7" s="351">
        <v>5</v>
      </c>
      <c r="B7" s="349" t="s">
        <v>54</v>
      </c>
      <c r="C7" s="352">
        <v>136.28</v>
      </c>
      <c r="D7" s="353">
        <f>SUM('Club Kampioen'!F7)</f>
        <v>142.36923076923077</v>
      </c>
      <c r="E7" s="353">
        <f>SUM(D7-C7)</f>
        <v>6.0892307692307668</v>
      </c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</row>
    <row r="8" spans="1:46" ht="17.399999999999999">
      <c r="A8" s="351">
        <v>6</v>
      </c>
      <c r="B8" s="349" t="s">
        <v>50</v>
      </c>
      <c r="C8" s="352">
        <v>139.08000000000001</v>
      </c>
      <c r="D8" s="353">
        <f>SUM('Club Kampioen'!F4)</f>
        <v>145.36666666666667</v>
      </c>
      <c r="E8" s="353">
        <f>SUM(D8-C8)</f>
        <v>6.2866666666666617</v>
      </c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</row>
    <row r="9" spans="1:46" ht="17.399999999999999">
      <c r="A9" s="351">
        <v>7</v>
      </c>
      <c r="B9" s="349" t="s">
        <v>24</v>
      </c>
      <c r="C9" s="352">
        <v>134.96</v>
      </c>
      <c r="D9" s="353">
        <f>SUM('Club Kampioen'!F8)</f>
        <v>141.70909090909092</v>
      </c>
      <c r="E9" s="353">
        <f>SUM(D9-C9)</f>
        <v>6.7490909090909099</v>
      </c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  <c r="AH9" s="349"/>
      <c r="AI9" s="349"/>
      <c r="AJ9" s="349"/>
      <c r="AK9" s="349"/>
      <c r="AL9" s="349"/>
      <c r="AM9" s="349"/>
      <c r="AN9" s="349"/>
      <c r="AO9" s="349"/>
      <c r="AP9" s="349"/>
      <c r="AQ9" s="349"/>
      <c r="AR9" s="349"/>
      <c r="AS9" s="349"/>
      <c r="AT9" s="349"/>
    </row>
    <row r="10" spans="1:46" ht="17.399999999999999">
      <c r="A10" s="351">
        <v>8</v>
      </c>
      <c r="B10" s="349" t="s">
        <v>27</v>
      </c>
      <c r="C10" s="352">
        <v>138.86000000000001</v>
      </c>
      <c r="D10" s="353">
        <f>SUM('Club Kampioen'!F3)</f>
        <v>145.77692307692308</v>
      </c>
      <c r="E10" s="353">
        <f>SUM(D10-C10)</f>
        <v>6.9169230769230694</v>
      </c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  <c r="AL10" s="349"/>
      <c r="AM10" s="349"/>
      <c r="AN10" s="349"/>
      <c r="AO10" s="349"/>
      <c r="AP10" s="349"/>
      <c r="AQ10" s="349"/>
      <c r="AR10" s="349"/>
      <c r="AS10" s="349"/>
      <c r="AT10" s="349"/>
    </row>
    <row r="11" spans="1:46" ht="17.399999999999999">
      <c r="A11" s="351">
        <v>9</v>
      </c>
      <c r="B11" s="349" t="s">
        <v>38</v>
      </c>
      <c r="C11" s="352">
        <v>134.09</v>
      </c>
      <c r="D11" s="353">
        <f>SUM('Club Kampioen'!F9)</f>
        <v>141.58461538461538</v>
      </c>
      <c r="E11" s="353">
        <f>SUM(D11-C11)</f>
        <v>7.494615384615372</v>
      </c>
      <c r="F11" s="349"/>
      <c r="G11" s="349"/>
      <c r="H11" s="349"/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  <c r="AA11" s="349"/>
      <c r="AB11" s="349"/>
      <c r="AC11" s="349"/>
      <c r="AD11" s="349"/>
      <c r="AE11" s="349"/>
      <c r="AF11" s="349"/>
      <c r="AG11" s="349"/>
      <c r="AH11" s="349"/>
      <c r="AI11" s="349"/>
      <c r="AJ11" s="349"/>
      <c r="AK11" s="349"/>
      <c r="AL11" s="349"/>
      <c r="AM11" s="349"/>
      <c r="AN11" s="349"/>
      <c r="AO11" s="349"/>
      <c r="AP11" s="349"/>
      <c r="AQ11" s="349"/>
      <c r="AR11" s="349"/>
      <c r="AS11" s="349"/>
      <c r="AT11" s="349"/>
    </row>
    <row r="12" spans="1:46" ht="17.399999999999999">
      <c r="A12" s="351">
        <v>10</v>
      </c>
      <c r="B12" s="349" t="s">
        <v>39</v>
      </c>
      <c r="C12" s="353">
        <v>128.9</v>
      </c>
      <c r="D12" s="353">
        <f>SUM('Club Kampioen'!C5)</f>
        <v>137.15384615384616</v>
      </c>
      <c r="E12" s="353">
        <f>SUM(D12-C12)</f>
        <v>8.2538461538461547</v>
      </c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49"/>
      <c r="AR12" s="349"/>
      <c r="AS12" s="349"/>
      <c r="AT12" s="349"/>
    </row>
    <row r="13" spans="1:46" ht="17.399999999999999">
      <c r="A13" s="351">
        <v>11</v>
      </c>
      <c r="B13" s="349" t="s">
        <v>66</v>
      </c>
      <c r="C13" s="352">
        <v>132.52000000000001</v>
      </c>
      <c r="D13" s="353">
        <f>SUM('Club Kampioen'!F10)</f>
        <v>140.82307692307691</v>
      </c>
      <c r="E13" s="353">
        <f>SUM(D13-C13)</f>
        <v>8.303076923076901</v>
      </c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49"/>
      <c r="AA13" s="349"/>
      <c r="AB13" s="349"/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49"/>
      <c r="AN13" s="349"/>
      <c r="AO13" s="349"/>
      <c r="AP13" s="349"/>
      <c r="AQ13" s="349"/>
      <c r="AR13" s="349"/>
      <c r="AS13" s="349"/>
      <c r="AT13" s="349"/>
    </row>
    <row r="14" spans="1:46" ht="17.399999999999999">
      <c r="A14" s="351">
        <v>12</v>
      </c>
      <c r="B14" s="349" t="s">
        <v>12</v>
      </c>
      <c r="C14" s="352">
        <v>125.91</v>
      </c>
      <c r="D14" s="353">
        <f>SUM('Club Kampioen'!F11)</f>
        <v>134.80000000000001</v>
      </c>
      <c r="E14" s="353">
        <f>SUM(D14-C14)</f>
        <v>8.8900000000000148</v>
      </c>
      <c r="F14" s="349"/>
      <c r="G14" s="349"/>
      <c r="H14" s="349"/>
      <c r="I14" s="349"/>
      <c r="J14" s="349"/>
      <c r="K14" s="349"/>
      <c r="L14" s="349"/>
      <c r="M14" s="349"/>
      <c r="N14" s="349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49"/>
      <c r="Z14" s="349"/>
      <c r="AA14" s="349"/>
      <c r="AB14" s="349"/>
      <c r="AC14" s="349"/>
      <c r="AD14" s="349"/>
      <c r="AE14" s="349"/>
      <c r="AF14" s="349"/>
      <c r="AG14" s="349"/>
      <c r="AH14" s="349"/>
      <c r="AI14" s="349"/>
      <c r="AJ14" s="349"/>
      <c r="AK14" s="349"/>
      <c r="AL14" s="349"/>
      <c r="AM14" s="349"/>
      <c r="AN14" s="349"/>
      <c r="AO14" s="349"/>
      <c r="AP14" s="349"/>
      <c r="AQ14" s="349"/>
      <c r="AR14" s="349"/>
      <c r="AS14" s="349"/>
      <c r="AT14" s="349"/>
    </row>
    <row r="15" spans="1:46" ht="17.399999999999999">
      <c r="A15" s="351">
        <v>13</v>
      </c>
      <c r="B15" s="349" t="s">
        <v>41</v>
      </c>
      <c r="C15" s="352">
        <v>105.47</v>
      </c>
      <c r="D15" s="353">
        <f>SUM('Club Kampioen'!C16)</f>
        <v>114.9</v>
      </c>
      <c r="E15" s="353">
        <f>SUM(D15-C15)</f>
        <v>9.4300000000000068</v>
      </c>
      <c r="F15" s="349"/>
      <c r="G15" s="349"/>
      <c r="H15" s="349"/>
      <c r="I15" s="349"/>
      <c r="J15" s="349"/>
      <c r="K15" s="349"/>
      <c r="L15" s="349"/>
      <c r="M15" s="349"/>
      <c r="N15" s="349"/>
      <c r="O15" s="349"/>
      <c r="P15" s="349"/>
      <c r="Q15" s="349"/>
      <c r="R15" s="349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49"/>
      <c r="AT15" s="349"/>
    </row>
    <row r="16" spans="1:46" ht="17.399999999999999">
      <c r="A16" s="351">
        <v>14</v>
      </c>
      <c r="B16" s="349" t="s">
        <v>22</v>
      </c>
      <c r="C16" s="352">
        <v>130.82</v>
      </c>
      <c r="D16" s="353">
        <f>SUM('Club Kampioen'!C3)</f>
        <v>140.82727272727271</v>
      </c>
      <c r="E16" s="353">
        <f>SUM(D16-C16)</f>
        <v>10.007272727272721</v>
      </c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</row>
    <row r="17" spans="1:46" ht="17.399999999999999">
      <c r="A17" s="351">
        <v>15</v>
      </c>
      <c r="B17" s="349" t="s">
        <v>28</v>
      </c>
      <c r="C17" s="352">
        <v>122.02</v>
      </c>
      <c r="D17" s="353">
        <f>SUM('Club Kampioen'!F14)</f>
        <v>132.33076923076922</v>
      </c>
      <c r="E17" s="353">
        <f>SUM(D17-C17)</f>
        <v>10.310769230769225</v>
      </c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</row>
    <row r="18" spans="1:46" ht="17.399999999999999">
      <c r="A18" s="351">
        <v>16</v>
      </c>
      <c r="B18" s="349" t="s">
        <v>29</v>
      </c>
      <c r="C18" s="352">
        <v>123.32</v>
      </c>
      <c r="D18" s="353">
        <f>SUM('Club Kampioen'!F12)</f>
        <v>133.99</v>
      </c>
      <c r="E18" s="353">
        <f>SUM(D18-C18)</f>
        <v>10.670000000000016</v>
      </c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</row>
    <row r="19" spans="1:46" ht="17.399999999999999">
      <c r="A19" s="351">
        <v>17</v>
      </c>
      <c r="B19" s="349" t="s">
        <v>60</v>
      </c>
      <c r="C19" s="352">
        <v>124.08</v>
      </c>
      <c r="D19" s="353">
        <f>SUM('Club Kampioen'!C6)</f>
        <v>135.90909090909091</v>
      </c>
      <c r="E19" s="353">
        <f>SUM(D19-C19)</f>
        <v>11.829090909090908</v>
      </c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</row>
    <row r="20" spans="1:46" ht="17.399999999999999">
      <c r="A20" s="351">
        <v>18</v>
      </c>
      <c r="B20" s="349" t="s">
        <v>37</v>
      </c>
      <c r="C20" s="352">
        <v>118.16</v>
      </c>
      <c r="D20" s="353">
        <f>SUM('Club Kampioen'!C7)</f>
        <v>130.24615384615385</v>
      </c>
      <c r="E20" s="353">
        <f>SUM(D20-C20)</f>
        <v>12.086153846153849</v>
      </c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</row>
    <row r="21" spans="1:46" ht="17.399999999999999">
      <c r="A21" s="351">
        <v>19</v>
      </c>
      <c r="B21" s="349" t="s">
        <v>34</v>
      </c>
      <c r="C21" s="352">
        <v>109.44</v>
      </c>
      <c r="D21" s="353">
        <f>SUM('Club Kampioen'!C10)</f>
        <v>122.47142857142858</v>
      </c>
      <c r="E21" s="353">
        <f>SUM(D21-C21)</f>
        <v>13.031428571428577</v>
      </c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</row>
    <row r="22" spans="1:46" ht="17.399999999999999">
      <c r="A22" s="351">
        <v>20</v>
      </c>
      <c r="B22" s="349" t="s">
        <v>2</v>
      </c>
      <c r="C22" s="352">
        <v>117.87</v>
      </c>
      <c r="D22" s="353">
        <f>SUM('Club Kampioen'!F15)</f>
        <v>131.19999999999999</v>
      </c>
      <c r="E22" s="353">
        <f>SUM(D22-C22)</f>
        <v>13.329999999999984</v>
      </c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</row>
    <row r="23" spans="1:46" ht="17.399999999999999">
      <c r="A23" s="351">
        <v>21</v>
      </c>
      <c r="B23" s="349" t="s">
        <v>61</v>
      </c>
      <c r="C23" s="353">
        <v>105.4</v>
      </c>
      <c r="D23" s="353">
        <f>SUM('Club Kampioen'!C12)</f>
        <v>118.86153846153846</v>
      </c>
      <c r="E23" s="353">
        <f>SUM(D23-C23)</f>
        <v>13.461538461538453</v>
      </c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</row>
    <row r="24" spans="1:46" ht="17.399999999999999">
      <c r="A24" s="351">
        <v>22</v>
      </c>
      <c r="B24" s="349" t="s">
        <v>55</v>
      </c>
      <c r="C24" s="352">
        <v>114.22</v>
      </c>
      <c r="D24" s="353">
        <f>SUM('Club Kampioen'!C8)</f>
        <v>127.83846153846154</v>
      </c>
      <c r="E24" s="353">
        <f>SUM(D24-C24)</f>
        <v>13.618461538461546</v>
      </c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</row>
    <row r="25" spans="1:46" ht="17.399999999999999">
      <c r="A25" s="351">
        <v>23</v>
      </c>
      <c r="B25" s="349" t="s">
        <v>36</v>
      </c>
      <c r="C25" s="352">
        <v>127.62</v>
      </c>
      <c r="D25" s="353">
        <f>SUM('Club Kampioen'!C14)</f>
        <v>142.30000000000001</v>
      </c>
      <c r="E25" s="353">
        <f>SUM(D25-C25)</f>
        <v>14.680000000000007</v>
      </c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</row>
    <row r="26" spans="1:46" ht="17.399999999999999">
      <c r="A26" s="351">
        <v>24</v>
      </c>
      <c r="B26" s="349" t="s">
        <v>53</v>
      </c>
      <c r="C26" s="352">
        <v>110.73</v>
      </c>
      <c r="D26" s="353">
        <f>SUM('Club Kampioen'!F18)</f>
        <v>125.62857142857143</v>
      </c>
      <c r="E26" s="353">
        <f>SUM(D26-C26)</f>
        <v>14.898571428571429</v>
      </c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</row>
    <row r="27" spans="1:46" ht="17.399999999999999">
      <c r="A27" s="351">
        <v>25</v>
      </c>
      <c r="B27" s="349" t="s">
        <v>35</v>
      </c>
      <c r="C27" s="352">
        <v>103.83</v>
      </c>
      <c r="D27" s="353">
        <f>SUM('Club Kampioen'!F19)</f>
        <v>119.5</v>
      </c>
      <c r="E27" s="353">
        <f>SUM(D27-C27)</f>
        <v>15.670000000000002</v>
      </c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</row>
    <row r="28" spans="1:46" ht="17.399999999999999">
      <c r="A28" s="351">
        <v>26</v>
      </c>
      <c r="B28" s="349" t="s">
        <v>3</v>
      </c>
      <c r="C28" s="352">
        <v>113.93</v>
      </c>
      <c r="D28" s="353">
        <f>SUM('Club Kampioen'!F16)</f>
        <v>129.65454545454546</v>
      </c>
      <c r="E28" s="353">
        <f>SUM(D28-C28)</f>
        <v>15.724545454545449</v>
      </c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49"/>
      <c r="AT28" s="349"/>
    </row>
    <row r="29" spans="1:46" ht="17.399999999999999">
      <c r="A29" s="351">
        <v>27</v>
      </c>
      <c r="B29" s="349" t="s">
        <v>31</v>
      </c>
      <c r="C29" s="352">
        <v>106.32</v>
      </c>
      <c r="D29" s="353">
        <f>SUM('Club Kampioen'!C11)</f>
        <v>122.05384615384615</v>
      </c>
      <c r="E29" s="353">
        <f>SUM(D29-C29)</f>
        <v>15.733846153846159</v>
      </c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</row>
    <row r="30" spans="1:46" ht="17.399999999999999">
      <c r="A30" s="351">
        <v>28</v>
      </c>
      <c r="B30" s="349" t="s">
        <v>40</v>
      </c>
      <c r="C30" s="352">
        <v>96.07</v>
      </c>
      <c r="D30" s="353">
        <f>SUM('Club Kampioen'!F21)</f>
        <v>114.95555555555555</v>
      </c>
      <c r="E30" s="353">
        <f>SUM(D30-C30)</f>
        <v>18.885555555555555</v>
      </c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</row>
    <row r="31" spans="1:46" ht="17.399999999999999">
      <c r="A31" s="351">
        <v>29</v>
      </c>
      <c r="B31" s="349" t="s">
        <v>32</v>
      </c>
      <c r="C31" s="352">
        <v>104.79</v>
      </c>
      <c r="D31" s="353">
        <f>SUM('Club Kampioen'!C9)</f>
        <v>124.82727272727273</v>
      </c>
      <c r="E31" s="353">
        <f>SUM(D31-C31)</f>
        <v>20.037272727272722</v>
      </c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49"/>
      <c r="AT31" s="349"/>
    </row>
    <row r="32" spans="1:46" ht="17.399999999999999">
      <c r="A32" s="351">
        <v>30</v>
      </c>
      <c r="B32" s="349" t="s">
        <v>77</v>
      </c>
      <c r="C32" s="352">
        <v>95.46</v>
      </c>
      <c r="D32" s="353">
        <f>SUM('Club Kampioen'!F20)</f>
        <v>116.54615384615384</v>
      </c>
      <c r="E32" s="353">
        <f>SUM(D32-C32)</f>
        <v>21.086153846153849</v>
      </c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</row>
    <row r="33" spans="1:46" ht="17.399999999999999">
      <c r="A33" s="351">
        <v>31</v>
      </c>
      <c r="B33" s="349" t="s">
        <v>63</v>
      </c>
      <c r="C33" s="352">
        <v>96.06</v>
      </c>
      <c r="D33" s="353">
        <f>SUM('Club Kampioen'!C13)</f>
        <v>118.58888888888889</v>
      </c>
      <c r="E33" s="353">
        <f>SUM(D33-C33)</f>
        <v>22.528888888888886</v>
      </c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49"/>
      <c r="AQ33" s="349"/>
      <c r="AR33" s="349"/>
      <c r="AS33" s="349"/>
      <c r="AT33" s="349"/>
    </row>
    <row r="34" spans="1:46" ht="17.399999999999999">
      <c r="A34" s="351">
        <v>32</v>
      </c>
      <c r="B34" s="349" t="s">
        <v>78</v>
      </c>
      <c r="C34" s="352">
        <v>0</v>
      </c>
      <c r="D34" s="353">
        <f>SUM('Club Kampioen'!F17)</f>
        <v>128.19999999999999</v>
      </c>
      <c r="E34" s="353">
        <f>SUM(D34-C34)</f>
        <v>128.19999999999999</v>
      </c>
      <c r="F34" s="349" t="s">
        <v>89</v>
      </c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49"/>
      <c r="AT34" s="349"/>
    </row>
    <row r="35" spans="1:46" ht="17.399999999999999">
      <c r="A35" s="351">
        <v>33</v>
      </c>
      <c r="B35" s="349" t="s">
        <v>83</v>
      </c>
      <c r="C35" s="352">
        <v>0</v>
      </c>
      <c r="D35" s="353">
        <f>SUM('Club Kampioen'!F13)</f>
        <v>133.16923076923078</v>
      </c>
      <c r="E35" s="353">
        <f>SUM(D35-C35)</f>
        <v>133.16923076923078</v>
      </c>
      <c r="F35" s="349" t="s">
        <v>89</v>
      </c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</row>
    <row r="36" spans="1:46" ht="17.399999999999999">
      <c r="A36" s="351">
        <v>34</v>
      </c>
      <c r="B36" s="349" t="s">
        <v>51</v>
      </c>
      <c r="C36" s="352">
        <v>0</v>
      </c>
      <c r="D36" s="353">
        <f>SUM('Club Kampioen'!F46)</f>
        <v>0</v>
      </c>
      <c r="E36" s="353">
        <f t="shared" ref="E36" si="0">SUM(D36-C36)</f>
        <v>0</v>
      </c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</row>
    <row r="37" spans="1:46" ht="17.399999999999999">
      <c r="A37" s="351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</row>
    <row r="38" spans="1:46" ht="17.399999999999999"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</row>
    <row r="39" spans="1:46" ht="17.399999999999999"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</row>
    <row r="40" spans="1:46" ht="17.399999999999999"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</row>
    <row r="41" spans="1:46" ht="17.399999999999999"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</row>
    <row r="42" spans="1:46" ht="17.399999999999999"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</row>
    <row r="43" spans="1:46" ht="17.399999999999999"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349"/>
      <c r="AN43" s="349"/>
      <c r="AO43" s="349"/>
      <c r="AP43" s="349"/>
      <c r="AQ43" s="349"/>
      <c r="AR43" s="349"/>
      <c r="AS43" s="349"/>
      <c r="AT43" s="349"/>
    </row>
    <row r="44" spans="1:46" ht="17.399999999999999"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</row>
    <row r="45" spans="1:46" ht="17.399999999999999"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</row>
    <row r="46" spans="1:46" ht="17.399999999999999"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</row>
    <row r="47" spans="1:46" ht="17.399999999999999"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</row>
    <row r="48" spans="1:46" ht="17.399999999999999"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</row>
    <row r="49" spans="2:46" ht="17.399999999999999"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</row>
    <row r="50" spans="2:46" ht="17.399999999999999"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</row>
    <row r="51" spans="2:46" ht="17.399999999999999"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  <c r="AD51" s="349"/>
      <c r="AE51" s="349"/>
      <c r="AF51" s="349"/>
      <c r="AG51" s="349"/>
      <c r="AH51" s="349"/>
      <c r="AI51" s="349"/>
      <c r="AJ51" s="349"/>
      <c r="AK51" s="349"/>
      <c r="AL51" s="349"/>
      <c r="AM51" s="349"/>
      <c r="AN51" s="349"/>
      <c r="AO51" s="349"/>
      <c r="AP51" s="349"/>
      <c r="AQ51" s="349"/>
      <c r="AR51" s="349"/>
      <c r="AS51" s="349"/>
      <c r="AT51" s="349"/>
    </row>
    <row r="52" spans="2:46" ht="17.399999999999999"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N52" s="349"/>
      <c r="AO52" s="349"/>
      <c r="AP52" s="349"/>
      <c r="AQ52" s="349"/>
      <c r="AR52" s="349"/>
      <c r="AS52" s="349"/>
      <c r="AT52" s="349"/>
    </row>
    <row r="53" spans="2:46" ht="17.399999999999999"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</row>
    <row r="54" spans="2:46" ht="17.399999999999999"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349"/>
      <c r="AJ54" s="349"/>
      <c r="AK54" s="349"/>
      <c r="AL54" s="349"/>
      <c r="AM54" s="349"/>
      <c r="AN54" s="349"/>
      <c r="AO54" s="349"/>
      <c r="AP54" s="349"/>
      <c r="AQ54" s="349"/>
      <c r="AR54" s="349"/>
      <c r="AS54" s="349"/>
      <c r="AT54" s="349"/>
    </row>
    <row r="55" spans="2:46" ht="17.399999999999999"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  <c r="AK55" s="349"/>
      <c r="AL55" s="349"/>
      <c r="AM55" s="349"/>
      <c r="AN55" s="349"/>
      <c r="AO55" s="349"/>
      <c r="AP55" s="349"/>
      <c r="AQ55" s="349"/>
      <c r="AR55" s="349"/>
      <c r="AS55" s="349"/>
      <c r="AT55" s="349"/>
    </row>
    <row r="56" spans="2:46" ht="17.399999999999999"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</row>
    <row r="57" spans="2:46" ht="17.399999999999999"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</row>
    <row r="58" spans="2:46" ht="17.399999999999999"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</row>
    <row r="59" spans="2:46" ht="17.399999999999999"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349"/>
      <c r="AM59" s="349"/>
      <c r="AN59" s="349"/>
      <c r="AO59" s="349"/>
      <c r="AP59" s="349"/>
      <c r="AQ59" s="349"/>
      <c r="AR59" s="349"/>
      <c r="AS59" s="349"/>
      <c r="AT59" s="349"/>
    </row>
    <row r="60" spans="2:46" ht="17.399999999999999"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49"/>
      <c r="AI60" s="349"/>
      <c r="AJ60" s="349"/>
      <c r="AK60" s="349"/>
      <c r="AL60" s="349"/>
      <c r="AM60" s="349"/>
      <c r="AN60" s="349"/>
      <c r="AO60" s="349"/>
      <c r="AP60" s="349"/>
      <c r="AQ60" s="349"/>
      <c r="AR60" s="349"/>
      <c r="AS60" s="349"/>
      <c r="AT60" s="349"/>
    </row>
    <row r="61" spans="2:46" ht="17.399999999999999"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</row>
    <row r="62" spans="2:46" ht="17.399999999999999"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49"/>
      <c r="AI62" s="349"/>
      <c r="AJ62" s="349"/>
      <c r="AK62" s="349"/>
      <c r="AL62" s="349"/>
      <c r="AM62" s="349"/>
      <c r="AN62" s="349"/>
      <c r="AO62" s="349"/>
      <c r="AP62" s="349"/>
      <c r="AQ62" s="349"/>
      <c r="AR62" s="349"/>
      <c r="AS62" s="349"/>
      <c r="AT62" s="349"/>
    </row>
    <row r="63" spans="2:46" ht="17.399999999999999"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349"/>
      <c r="AJ63" s="349"/>
      <c r="AK63" s="349"/>
      <c r="AL63" s="349"/>
      <c r="AM63" s="349"/>
      <c r="AN63" s="349"/>
      <c r="AO63" s="349"/>
      <c r="AP63" s="349"/>
      <c r="AQ63" s="349"/>
      <c r="AR63" s="349"/>
      <c r="AS63" s="349"/>
      <c r="AT63" s="349"/>
    </row>
    <row r="64" spans="2:46" ht="17.399999999999999"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  <c r="AK64" s="349"/>
      <c r="AL64" s="349"/>
      <c r="AM64" s="349"/>
      <c r="AN64" s="349"/>
      <c r="AO64" s="349"/>
      <c r="AP64" s="349"/>
      <c r="AQ64" s="349"/>
      <c r="AR64" s="349"/>
      <c r="AS64" s="349"/>
      <c r="AT64" s="349"/>
    </row>
    <row r="65" spans="2:46" ht="17.399999999999999"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49"/>
      <c r="AI65" s="349"/>
      <c r="AJ65" s="349"/>
      <c r="AK65" s="349"/>
      <c r="AL65" s="349"/>
      <c r="AM65" s="349"/>
      <c r="AN65" s="349"/>
      <c r="AO65" s="349"/>
      <c r="AP65" s="349"/>
      <c r="AQ65" s="349"/>
      <c r="AR65" s="349"/>
      <c r="AS65" s="349"/>
      <c r="AT65" s="349"/>
    </row>
    <row r="66" spans="2:46" ht="17.399999999999999"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  <c r="AO66" s="349"/>
      <c r="AP66" s="349"/>
      <c r="AQ66" s="349"/>
      <c r="AR66" s="349"/>
      <c r="AS66" s="349"/>
      <c r="AT66" s="349"/>
    </row>
    <row r="67" spans="2:46" ht="17.399999999999999"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</row>
    <row r="68" spans="2:46" ht="17.399999999999999"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  <c r="AK68" s="349"/>
      <c r="AL68" s="349"/>
      <c r="AM68" s="349"/>
      <c r="AN68" s="349"/>
      <c r="AO68" s="349"/>
      <c r="AP68" s="349"/>
      <c r="AQ68" s="349"/>
      <c r="AR68" s="349"/>
      <c r="AS68" s="349"/>
      <c r="AT68" s="349"/>
    </row>
    <row r="69" spans="2:46" ht="17.399999999999999"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  <c r="AR69" s="349"/>
      <c r="AS69" s="349"/>
      <c r="AT69" s="349"/>
    </row>
    <row r="70" spans="2:46" ht="17.399999999999999"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  <c r="AK70" s="349"/>
      <c r="AL70" s="349"/>
      <c r="AM70" s="349"/>
      <c r="AN70" s="349"/>
      <c r="AO70" s="349"/>
      <c r="AP70" s="349"/>
      <c r="AQ70" s="349"/>
      <c r="AR70" s="349"/>
      <c r="AS70" s="349"/>
      <c r="AT70" s="349"/>
    </row>
    <row r="71" spans="2:46" ht="17.399999999999999"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  <c r="AK71" s="349"/>
      <c r="AL71" s="349"/>
      <c r="AM71" s="349"/>
      <c r="AN71" s="349"/>
      <c r="AO71" s="349"/>
      <c r="AP71" s="349"/>
      <c r="AQ71" s="349"/>
      <c r="AR71" s="349"/>
      <c r="AS71" s="349"/>
      <c r="AT71" s="349"/>
    </row>
    <row r="72" spans="2:46" ht="17.399999999999999"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49"/>
      <c r="AI72" s="349"/>
      <c r="AJ72" s="349"/>
      <c r="AK72" s="349"/>
      <c r="AL72" s="349"/>
      <c r="AM72" s="349"/>
      <c r="AN72" s="349"/>
      <c r="AO72" s="349"/>
      <c r="AP72" s="349"/>
      <c r="AQ72" s="349"/>
      <c r="AR72" s="349"/>
      <c r="AS72" s="349"/>
      <c r="AT72" s="349"/>
    </row>
    <row r="73" spans="2:46" ht="17.399999999999999"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49"/>
      <c r="AI73" s="349"/>
      <c r="AJ73" s="349"/>
      <c r="AK73" s="349"/>
      <c r="AL73" s="349"/>
      <c r="AM73" s="349"/>
      <c r="AN73" s="349"/>
      <c r="AO73" s="349"/>
      <c r="AP73" s="349"/>
      <c r="AQ73" s="349"/>
      <c r="AR73" s="349"/>
      <c r="AS73" s="349"/>
      <c r="AT73" s="349"/>
    </row>
    <row r="74" spans="2:46" ht="17.399999999999999"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49"/>
      <c r="AI74" s="349"/>
      <c r="AJ74" s="349"/>
      <c r="AK74" s="349"/>
      <c r="AL74" s="349"/>
      <c r="AM74" s="349"/>
      <c r="AN74" s="349"/>
      <c r="AO74" s="349"/>
      <c r="AP74" s="349"/>
      <c r="AQ74" s="349"/>
      <c r="AR74" s="349"/>
      <c r="AS74" s="349"/>
      <c r="AT74" s="349"/>
    </row>
    <row r="75" spans="2:46" ht="17.399999999999999"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49"/>
      <c r="AI75" s="349"/>
      <c r="AJ75" s="349"/>
      <c r="AK75" s="349"/>
      <c r="AL75" s="349"/>
      <c r="AM75" s="349"/>
      <c r="AN75" s="349"/>
      <c r="AO75" s="349"/>
      <c r="AP75" s="349"/>
      <c r="AQ75" s="349"/>
      <c r="AR75" s="349"/>
      <c r="AS75" s="349"/>
      <c r="AT75" s="349"/>
    </row>
    <row r="76" spans="2:46" ht="17.399999999999999"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</row>
    <row r="77" spans="2:46" ht="17.399999999999999"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</row>
    <row r="78" spans="2:46" ht="17.399999999999999"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</row>
    <row r="79" spans="2:46" ht="17.399999999999999"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</row>
    <row r="80" spans="2:46" ht="17.399999999999999"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</row>
    <row r="81" spans="2:46" ht="17.399999999999999">
      <c r="B81" s="349"/>
      <c r="C81" s="349"/>
      <c r="D81" s="349"/>
      <c r="E81" s="349"/>
      <c r="F81" s="349"/>
      <c r="G81" s="349"/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  <c r="AK81" s="349"/>
      <c r="AL81" s="349"/>
      <c r="AM81" s="349"/>
      <c r="AN81" s="349"/>
      <c r="AO81" s="349"/>
      <c r="AP81" s="349"/>
      <c r="AQ81" s="349"/>
      <c r="AR81" s="349"/>
      <c r="AS81" s="349"/>
      <c r="AT81" s="349"/>
    </row>
    <row r="82" spans="2:46" ht="17.399999999999999">
      <c r="B82" s="349"/>
      <c r="C82" s="349"/>
      <c r="D82" s="349"/>
      <c r="E82" s="349"/>
      <c r="F82" s="349"/>
      <c r="G82" s="349"/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</row>
    <row r="83" spans="2:46" ht="17.399999999999999">
      <c r="B83" s="349"/>
      <c r="C83" s="349"/>
      <c r="D83" s="349"/>
      <c r="E83" s="349"/>
      <c r="F83" s="349"/>
      <c r="G83" s="349"/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49"/>
      <c r="AR83" s="349"/>
      <c r="AS83" s="349"/>
      <c r="AT83" s="349"/>
    </row>
    <row r="84" spans="2:46" ht="17.399999999999999"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349"/>
      <c r="AO84" s="349"/>
      <c r="AP84" s="349"/>
      <c r="AQ84" s="349"/>
      <c r="AR84" s="349"/>
      <c r="AS84" s="349"/>
      <c r="AT84" s="349"/>
    </row>
    <row r="85" spans="2:46" ht="17.399999999999999">
      <c r="B85" s="349"/>
      <c r="C85" s="349"/>
      <c r="D85" s="349"/>
      <c r="E85" s="349"/>
      <c r="F85" s="349"/>
      <c r="G85" s="349"/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  <c r="AK85" s="349"/>
      <c r="AL85" s="349"/>
      <c r="AM85" s="349"/>
      <c r="AN85" s="349"/>
      <c r="AO85" s="349"/>
      <c r="AP85" s="349"/>
      <c r="AQ85" s="349"/>
      <c r="AR85" s="349"/>
      <c r="AS85" s="349"/>
      <c r="AT85" s="349"/>
    </row>
    <row r="86" spans="2:46" ht="17.399999999999999">
      <c r="B86" s="349"/>
      <c r="C86" s="349"/>
      <c r="D86" s="349"/>
      <c r="E86" s="349"/>
      <c r="F86" s="349"/>
      <c r="G86" s="349"/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</row>
    <row r="87" spans="2:46" ht="17.399999999999999">
      <c r="B87" s="349"/>
      <c r="C87" s="349"/>
      <c r="D87" s="349"/>
      <c r="E87" s="349"/>
      <c r="F87" s="349"/>
      <c r="G87" s="349"/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</row>
    <row r="88" spans="2:46" ht="17.399999999999999">
      <c r="B88" s="349"/>
      <c r="C88" s="349"/>
      <c r="D88" s="349"/>
      <c r="E88" s="349"/>
      <c r="F88" s="349"/>
      <c r="G88" s="349"/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</row>
    <row r="89" spans="2:46" ht="17.399999999999999">
      <c r="B89" s="349"/>
      <c r="C89" s="349"/>
      <c r="D89" s="349"/>
      <c r="E89" s="349"/>
      <c r="F89" s="349"/>
      <c r="G89" s="349"/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  <c r="AK89" s="349"/>
      <c r="AL89" s="349"/>
      <c r="AM89" s="349"/>
      <c r="AN89" s="349"/>
      <c r="AO89" s="349"/>
      <c r="AP89" s="349"/>
      <c r="AQ89" s="349"/>
      <c r="AR89" s="349"/>
      <c r="AS89" s="349"/>
      <c r="AT89" s="349"/>
    </row>
    <row r="90" spans="2:46" ht="17.399999999999999"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</row>
    <row r="91" spans="2:46" ht="17.399999999999999"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</row>
    <row r="92" spans="2:46" ht="17.399999999999999">
      <c r="B92" s="349"/>
      <c r="C92" s="349"/>
      <c r="D92" s="349"/>
      <c r="E92" s="349"/>
      <c r="F92" s="349"/>
      <c r="G92" s="349"/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  <c r="AK92" s="349"/>
      <c r="AL92" s="349"/>
      <c r="AM92" s="349"/>
      <c r="AN92" s="349"/>
      <c r="AO92" s="349"/>
      <c r="AP92" s="349"/>
      <c r="AQ92" s="349"/>
      <c r="AR92" s="349"/>
      <c r="AS92" s="349"/>
      <c r="AT92" s="349"/>
    </row>
    <row r="93" spans="2:46" ht="17.399999999999999">
      <c r="B93" s="349"/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</row>
    <row r="94" spans="2:46" ht="17.399999999999999">
      <c r="B94" s="349"/>
      <c r="C94" s="349"/>
      <c r="D94" s="349"/>
      <c r="E94" s="349"/>
      <c r="F94" s="349"/>
      <c r="G94" s="349"/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</row>
    <row r="95" spans="2:46" ht="17.399999999999999">
      <c r="B95" s="349"/>
      <c r="C95" s="349"/>
      <c r="D95" s="349"/>
      <c r="E95" s="349"/>
      <c r="F95" s="349"/>
      <c r="G95" s="349"/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  <c r="AK95" s="349"/>
      <c r="AL95" s="349"/>
      <c r="AM95" s="349"/>
      <c r="AN95" s="349"/>
      <c r="AO95" s="349"/>
      <c r="AP95" s="349"/>
      <c r="AQ95" s="349"/>
      <c r="AR95" s="349"/>
      <c r="AS95" s="349"/>
      <c r="AT95" s="349"/>
    </row>
    <row r="96" spans="2:46" ht="17.399999999999999">
      <c r="B96" s="349"/>
      <c r="C96" s="349"/>
      <c r="D96" s="349"/>
      <c r="E96" s="349"/>
      <c r="F96" s="349"/>
      <c r="G96" s="349"/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  <c r="AK96" s="349"/>
      <c r="AL96" s="349"/>
      <c r="AM96" s="349"/>
      <c r="AN96" s="349"/>
      <c r="AO96" s="349"/>
      <c r="AP96" s="349"/>
      <c r="AQ96" s="349"/>
      <c r="AR96" s="349"/>
      <c r="AS96" s="349"/>
      <c r="AT96" s="349"/>
    </row>
    <row r="97" spans="2:46" ht="17.399999999999999">
      <c r="B97" s="349"/>
      <c r="C97" s="349"/>
      <c r="D97" s="349"/>
      <c r="E97" s="349"/>
      <c r="F97" s="349"/>
      <c r="G97" s="349"/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49"/>
      <c r="AN97" s="349"/>
      <c r="AO97" s="349"/>
      <c r="AP97" s="349"/>
      <c r="AQ97" s="349"/>
      <c r="AR97" s="349"/>
      <c r="AS97" s="349"/>
      <c r="AT97" s="349"/>
    </row>
    <row r="98" spans="2:46" ht="17.399999999999999">
      <c r="B98" s="349"/>
      <c r="C98" s="349"/>
      <c r="D98" s="349"/>
      <c r="E98" s="349"/>
      <c r="F98" s="349"/>
      <c r="G98" s="349"/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49"/>
      <c r="AN98" s="349"/>
      <c r="AO98" s="349"/>
      <c r="AP98" s="349"/>
      <c r="AQ98" s="349"/>
      <c r="AR98" s="349"/>
      <c r="AS98" s="349"/>
      <c r="AT98" s="349"/>
    </row>
    <row r="99" spans="2:46" ht="17.399999999999999">
      <c r="B99" s="349"/>
      <c r="C99" s="349"/>
      <c r="D99" s="349"/>
      <c r="E99" s="349"/>
      <c r="F99" s="349"/>
      <c r="G99" s="349"/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49"/>
      <c r="AN99" s="349"/>
      <c r="AO99" s="349"/>
      <c r="AP99" s="349"/>
      <c r="AQ99" s="349"/>
      <c r="AR99" s="349"/>
      <c r="AS99" s="349"/>
      <c r="AT99" s="349"/>
    </row>
    <row r="100" spans="2:46" ht="17.399999999999999"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49"/>
      <c r="AN100" s="349"/>
      <c r="AO100" s="349"/>
      <c r="AP100" s="349"/>
      <c r="AQ100" s="349"/>
      <c r="AR100" s="349"/>
      <c r="AS100" s="349"/>
      <c r="AT100" s="349"/>
    </row>
    <row r="101" spans="2:46" ht="17.399999999999999">
      <c r="B101" s="349"/>
      <c r="C101" s="349"/>
      <c r="D101" s="349"/>
      <c r="E101" s="349"/>
      <c r="F101" s="349"/>
      <c r="G101" s="349"/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  <c r="AL101" s="349"/>
      <c r="AM101" s="349"/>
      <c r="AN101" s="349"/>
      <c r="AO101" s="349"/>
      <c r="AP101" s="349"/>
      <c r="AQ101" s="349"/>
      <c r="AR101" s="349"/>
      <c r="AS101" s="349"/>
      <c r="AT101" s="349"/>
    </row>
    <row r="102" spans="2:46" ht="17.399999999999999"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  <c r="AO102" s="349"/>
      <c r="AP102" s="349"/>
      <c r="AQ102" s="349"/>
      <c r="AR102" s="349"/>
      <c r="AS102" s="349"/>
      <c r="AT102" s="349"/>
    </row>
    <row r="103" spans="2:46" ht="17.399999999999999">
      <c r="B103" s="349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</row>
    <row r="104" spans="2:46" ht="17.399999999999999">
      <c r="B104" s="349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  <c r="AK104" s="349"/>
      <c r="AL104" s="349"/>
      <c r="AM104" s="349"/>
      <c r="AN104" s="349"/>
      <c r="AO104" s="349"/>
      <c r="AP104" s="349"/>
      <c r="AQ104" s="349"/>
      <c r="AR104" s="349"/>
      <c r="AS104" s="349"/>
      <c r="AT104" s="349"/>
    </row>
    <row r="105" spans="2:46" ht="17.399999999999999">
      <c r="B105" s="349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  <c r="AK105" s="349"/>
      <c r="AL105" s="349"/>
      <c r="AM105" s="349"/>
      <c r="AN105" s="349"/>
      <c r="AO105" s="349"/>
      <c r="AP105" s="349"/>
      <c r="AQ105" s="349"/>
      <c r="AR105" s="349"/>
      <c r="AS105" s="349"/>
      <c r="AT105" s="349"/>
    </row>
    <row r="106" spans="2:46" ht="17.399999999999999"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</row>
    <row r="107" spans="2:46" ht="17.399999999999999"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349"/>
    </row>
    <row r="108" spans="2:46" ht="17.399999999999999"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349"/>
    </row>
    <row r="109" spans="2:46" ht="17.399999999999999"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349"/>
    </row>
    <row r="110" spans="2:46" ht="17.399999999999999"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</row>
    <row r="111" spans="2:46" ht="17.399999999999999"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49"/>
      <c r="AM111" s="349"/>
      <c r="AN111" s="349"/>
      <c r="AO111" s="349"/>
      <c r="AP111" s="349"/>
      <c r="AQ111" s="349"/>
      <c r="AR111" s="349"/>
      <c r="AS111" s="349"/>
      <c r="AT111" s="349"/>
    </row>
    <row r="112" spans="2:46" ht="17.399999999999999">
      <c r="B112" s="349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</row>
    <row r="113" spans="2:46" ht="17.399999999999999">
      <c r="B113" s="349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</row>
    <row r="114" spans="2:46" ht="17.399999999999999"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  <c r="AK114" s="349"/>
      <c r="AL114" s="349"/>
      <c r="AM114" s="349"/>
      <c r="AN114" s="349"/>
      <c r="AO114" s="349"/>
      <c r="AP114" s="349"/>
      <c r="AQ114" s="349"/>
      <c r="AR114" s="349"/>
      <c r="AS114" s="349"/>
      <c r="AT114" s="349"/>
    </row>
    <row r="115" spans="2:46" ht="17.399999999999999"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  <c r="AK115" s="349"/>
      <c r="AL115" s="349"/>
      <c r="AM115" s="349"/>
      <c r="AN115" s="349"/>
      <c r="AO115" s="349"/>
      <c r="AP115" s="349"/>
      <c r="AQ115" s="349"/>
      <c r="AR115" s="349"/>
      <c r="AS115" s="349"/>
      <c r="AT115" s="349"/>
    </row>
    <row r="116" spans="2:46" ht="17.399999999999999"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49"/>
      <c r="P116" s="349"/>
      <c r="Q116" s="349"/>
      <c r="R116" s="349"/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  <c r="AK116" s="349"/>
      <c r="AL116" s="349"/>
      <c r="AM116" s="349"/>
      <c r="AN116" s="349"/>
      <c r="AO116" s="349"/>
      <c r="AP116" s="349"/>
      <c r="AQ116" s="349"/>
      <c r="AR116" s="349"/>
      <c r="AS116" s="349"/>
      <c r="AT116" s="349"/>
    </row>
    <row r="117" spans="2:46" ht="17.399999999999999"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  <c r="AK117" s="349"/>
      <c r="AL117" s="349"/>
      <c r="AM117" s="349"/>
      <c r="AN117" s="349"/>
      <c r="AO117" s="349"/>
      <c r="AP117" s="349"/>
      <c r="AQ117" s="349"/>
      <c r="AR117" s="349"/>
      <c r="AS117" s="349"/>
      <c r="AT117" s="349"/>
    </row>
    <row r="118" spans="2:46" ht="17.399999999999999">
      <c r="B118" s="349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49"/>
      <c r="O118" s="349"/>
      <c r="P118" s="349"/>
      <c r="Q118" s="349"/>
      <c r="R118" s="349"/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349"/>
    </row>
    <row r="119" spans="2:46" ht="17.399999999999999">
      <c r="B119" s="349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49"/>
      <c r="O119" s="349"/>
      <c r="P119" s="349"/>
      <c r="Q119" s="349"/>
      <c r="R119" s="349"/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349"/>
    </row>
    <row r="120" spans="2:46" ht="17.399999999999999"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349"/>
    </row>
    <row r="121" spans="2:46" ht="17.399999999999999">
      <c r="B121" s="349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49"/>
      <c r="O121" s="349"/>
      <c r="P121" s="349"/>
      <c r="Q121" s="349"/>
      <c r="R121" s="349"/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</row>
    <row r="122" spans="2:46" ht="17.399999999999999"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49"/>
      <c r="O122" s="349"/>
      <c r="P122" s="349"/>
      <c r="Q122" s="349"/>
      <c r="R122" s="349"/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  <c r="AK122" s="349"/>
      <c r="AL122" s="349"/>
      <c r="AM122" s="349"/>
      <c r="AN122" s="349"/>
      <c r="AO122" s="349"/>
      <c r="AP122" s="349"/>
      <c r="AQ122" s="349"/>
      <c r="AR122" s="349"/>
      <c r="AS122" s="349"/>
      <c r="AT122" s="349"/>
    </row>
    <row r="123" spans="2:46" ht="17.399999999999999"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  <c r="AK123" s="349"/>
      <c r="AL123" s="349"/>
      <c r="AM123" s="349"/>
      <c r="AN123" s="349"/>
      <c r="AO123" s="349"/>
      <c r="AP123" s="349"/>
      <c r="AQ123" s="349"/>
      <c r="AR123" s="349"/>
      <c r="AS123" s="349"/>
      <c r="AT123" s="349"/>
    </row>
    <row r="124" spans="2:46" ht="17.399999999999999">
      <c r="B124" s="349"/>
      <c r="C124" s="349"/>
      <c r="D124" s="349"/>
      <c r="E124" s="349"/>
      <c r="F124" s="349"/>
      <c r="G124" s="349"/>
      <c r="H124" s="349"/>
      <c r="I124" s="349"/>
      <c r="J124" s="349"/>
      <c r="K124" s="349"/>
      <c r="L124" s="349"/>
      <c r="M124" s="349"/>
      <c r="N124" s="349"/>
      <c r="O124" s="349"/>
      <c r="P124" s="349"/>
      <c r="Q124" s="349"/>
      <c r="R124" s="349"/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</row>
    <row r="125" spans="2:46" ht="17.399999999999999">
      <c r="B125" s="349"/>
      <c r="C125" s="349"/>
      <c r="D125" s="349"/>
      <c r="E125" s="349"/>
      <c r="F125" s="349"/>
      <c r="G125" s="349"/>
      <c r="H125" s="349"/>
      <c r="I125" s="349"/>
      <c r="J125" s="349"/>
      <c r="K125" s="349"/>
      <c r="L125" s="349"/>
      <c r="M125" s="349"/>
      <c r="N125" s="349"/>
      <c r="O125" s="349"/>
      <c r="P125" s="349"/>
      <c r="Q125" s="349"/>
      <c r="R125" s="349"/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</row>
    <row r="126" spans="2:46" ht="17.399999999999999">
      <c r="B126" s="349"/>
      <c r="C126" s="349"/>
      <c r="D126" s="349"/>
      <c r="E126" s="349"/>
      <c r="F126" s="349"/>
      <c r="G126" s="349"/>
      <c r="H126" s="349"/>
      <c r="I126" s="349"/>
      <c r="J126" s="349"/>
      <c r="K126" s="349"/>
      <c r="L126" s="349"/>
      <c r="M126" s="349"/>
      <c r="N126" s="349"/>
      <c r="O126" s="349"/>
      <c r="P126" s="349"/>
      <c r="Q126" s="349"/>
      <c r="R126" s="349"/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</row>
    <row r="127" spans="2:46" ht="17.399999999999999">
      <c r="B127" s="349"/>
      <c r="C127" s="349"/>
      <c r="D127" s="349"/>
      <c r="E127" s="349"/>
      <c r="F127" s="349"/>
      <c r="G127" s="349"/>
      <c r="H127" s="349"/>
      <c r="I127" s="349"/>
      <c r="J127" s="349"/>
      <c r="K127" s="349"/>
      <c r="L127" s="349"/>
      <c r="M127" s="349"/>
      <c r="N127" s="349"/>
      <c r="O127" s="349"/>
      <c r="P127" s="349"/>
      <c r="Q127" s="349"/>
      <c r="R127" s="349"/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</row>
    <row r="128" spans="2:46" ht="17.399999999999999">
      <c r="B128" s="349"/>
      <c r="C128" s="349"/>
      <c r="D128" s="349"/>
      <c r="E128" s="349"/>
      <c r="F128" s="349"/>
      <c r="G128" s="349"/>
      <c r="H128" s="349"/>
      <c r="I128" s="349"/>
      <c r="J128" s="349"/>
      <c r="K128" s="349"/>
      <c r="L128" s="349"/>
      <c r="M128" s="349"/>
      <c r="N128" s="349"/>
      <c r="O128" s="349"/>
      <c r="P128" s="349"/>
      <c r="Q128" s="349"/>
      <c r="R128" s="349"/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</row>
    <row r="129" spans="2:46" ht="17.399999999999999">
      <c r="B129" s="349"/>
      <c r="C129" s="349"/>
      <c r="D129" s="349"/>
      <c r="E129" s="349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</row>
    <row r="130" spans="2:46" ht="17.399999999999999">
      <c r="B130" s="349"/>
      <c r="C130" s="349"/>
      <c r="D130" s="349"/>
      <c r="E130" s="349"/>
      <c r="F130" s="349"/>
      <c r="G130" s="349"/>
      <c r="H130" s="349"/>
      <c r="I130" s="349"/>
      <c r="J130" s="349"/>
      <c r="K130" s="349"/>
      <c r="L130" s="349"/>
      <c r="M130" s="349"/>
      <c r="N130" s="349"/>
      <c r="O130" s="349"/>
      <c r="P130" s="349"/>
      <c r="Q130" s="349"/>
      <c r="R130" s="349"/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</row>
    <row r="131" spans="2:46" ht="17.399999999999999">
      <c r="B131" s="349"/>
      <c r="C131" s="349"/>
      <c r="D131" s="349"/>
      <c r="E131" s="349"/>
      <c r="F131" s="349"/>
      <c r="G131" s="349"/>
      <c r="H131" s="349"/>
      <c r="I131" s="349"/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</row>
    <row r="132" spans="2:46" ht="17.399999999999999">
      <c r="B132" s="349"/>
      <c r="C132" s="349"/>
      <c r="D132" s="349"/>
      <c r="E132" s="349"/>
      <c r="F132" s="349"/>
      <c r="G132" s="349"/>
      <c r="H132" s="349"/>
      <c r="I132" s="349"/>
      <c r="J132" s="349"/>
      <c r="K132" s="349"/>
      <c r="L132" s="349"/>
      <c r="M132" s="349"/>
      <c r="N132" s="349"/>
      <c r="O132" s="349"/>
      <c r="P132" s="349"/>
      <c r="Q132" s="349"/>
      <c r="R132" s="349"/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  <c r="AL132" s="349"/>
      <c r="AM132" s="349"/>
      <c r="AN132" s="349"/>
      <c r="AO132" s="349"/>
      <c r="AP132" s="349"/>
      <c r="AQ132" s="349"/>
      <c r="AR132" s="349"/>
      <c r="AS132" s="349"/>
      <c r="AT132" s="349"/>
    </row>
    <row r="133" spans="2:46" ht="17.399999999999999">
      <c r="B133" s="349"/>
      <c r="C133" s="349"/>
      <c r="D133" s="349"/>
      <c r="E133" s="349"/>
      <c r="F133" s="349"/>
      <c r="G133" s="349"/>
      <c r="H133" s="349"/>
      <c r="I133" s="349"/>
      <c r="J133" s="349"/>
      <c r="K133" s="349"/>
      <c r="L133" s="349"/>
      <c r="M133" s="349"/>
      <c r="N133" s="349"/>
      <c r="O133" s="349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  <c r="AL133" s="349"/>
      <c r="AM133" s="349"/>
      <c r="AN133" s="349"/>
      <c r="AO133" s="349"/>
      <c r="AP133" s="349"/>
      <c r="AQ133" s="349"/>
      <c r="AR133" s="349"/>
      <c r="AS133" s="349"/>
      <c r="AT133" s="349"/>
    </row>
    <row r="134" spans="2:46" ht="17.399999999999999">
      <c r="B134" s="349"/>
      <c r="C134" s="349"/>
      <c r="D134" s="349"/>
      <c r="E134" s="349"/>
      <c r="F134" s="349"/>
      <c r="G134" s="349"/>
      <c r="H134" s="349"/>
      <c r="I134" s="349"/>
      <c r="J134" s="349"/>
      <c r="K134" s="349"/>
      <c r="L134" s="349"/>
      <c r="M134" s="349"/>
      <c r="N134" s="349"/>
      <c r="O134" s="349"/>
      <c r="P134" s="349"/>
      <c r="Q134" s="349"/>
      <c r="R134" s="349"/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  <c r="AL134" s="349"/>
      <c r="AM134" s="349"/>
      <c r="AN134" s="349"/>
      <c r="AO134" s="349"/>
      <c r="AP134" s="349"/>
      <c r="AQ134" s="349"/>
      <c r="AR134" s="349"/>
      <c r="AS134" s="349"/>
      <c r="AT134" s="349"/>
    </row>
    <row r="135" spans="2:46" ht="17.399999999999999">
      <c r="B135" s="349"/>
      <c r="C135" s="349"/>
      <c r="D135" s="349"/>
      <c r="E135" s="349"/>
      <c r="F135" s="349"/>
      <c r="G135" s="349"/>
      <c r="H135" s="349"/>
      <c r="I135" s="349"/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  <c r="AK135" s="349"/>
      <c r="AL135" s="349"/>
      <c r="AM135" s="349"/>
      <c r="AN135" s="349"/>
      <c r="AO135" s="349"/>
      <c r="AP135" s="349"/>
      <c r="AQ135" s="349"/>
      <c r="AR135" s="349"/>
      <c r="AS135" s="349"/>
      <c r="AT135" s="349"/>
    </row>
    <row r="136" spans="2:46" ht="17.399999999999999">
      <c r="B136" s="349"/>
      <c r="C136" s="349"/>
      <c r="D136" s="349"/>
      <c r="E136" s="349"/>
      <c r="F136" s="349"/>
      <c r="G136" s="349"/>
      <c r="H136" s="349"/>
      <c r="I136" s="349"/>
      <c r="J136" s="349"/>
      <c r="K136" s="349"/>
      <c r="L136" s="349"/>
      <c r="M136" s="349"/>
      <c r="N136" s="349"/>
      <c r="O136" s="349"/>
      <c r="P136" s="349"/>
      <c r="Q136" s="349"/>
      <c r="R136" s="349"/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  <c r="AL136" s="349"/>
      <c r="AM136" s="349"/>
      <c r="AN136" s="349"/>
      <c r="AO136" s="349"/>
      <c r="AP136" s="349"/>
      <c r="AQ136" s="349"/>
      <c r="AR136" s="349"/>
      <c r="AS136" s="349"/>
      <c r="AT136" s="349"/>
    </row>
    <row r="137" spans="2:46" ht="17.399999999999999">
      <c r="B137" s="349"/>
      <c r="C137" s="349"/>
      <c r="D137" s="349"/>
      <c r="E137" s="349"/>
      <c r="F137" s="349"/>
      <c r="G137" s="349"/>
      <c r="H137" s="349"/>
      <c r="I137" s="349"/>
      <c r="J137" s="349"/>
      <c r="K137" s="349"/>
      <c r="L137" s="349"/>
      <c r="M137" s="349"/>
      <c r="N137" s="349"/>
      <c r="O137" s="349"/>
      <c r="P137" s="349"/>
      <c r="Q137" s="349"/>
      <c r="R137" s="349"/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</row>
    <row r="138" spans="2:46" ht="17.399999999999999">
      <c r="B138" s="349"/>
      <c r="C138" s="349"/>
      <c r="D138" s="349"/>
      <c r="E138" s="349"/>
      <c r="F138" s="349"/>
      <c r="G138" s="349"/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</row>
    <row r="139" spans="2:46" ht="17.399999999999999">
      <c r="B139" s="349"/>
      <c r="C139" s="349"/>
      <c r="D139" s="349"/>
      <c r="E139" s="349"/>
      <c r="F139" s="349"/>
      <c r="G139" s="349"/>
      <c r="H139" s="349"/>
      <c r="I139" s="34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  <c r="AK139" s="349"/>
      <c r="AL139" s="349"/>
      <c r="AM139" s="349"/>
      <c r="AN139" s="349"/>
      <c r="AO139" s="349"/>
      <c r="AP139" s="349"/>
      <c r="AQ139" s="349"/>
      <c r="AR139" s="349"/>
      <c r="AS139" s="349"/>
      <c r="AT139" s="349"/>
    </row>
    <row r="140" spans="2:46" ht="17.399999999999999">
      <c r="B140" s="349"/>
      <c r="C140" s="349"/>
      <c r="D140" s="349"/>
      <c r="E140" s="349"/>
      <c r="F140" s="349"/>
      <c r="G140" s="349"/>
      <c r="H140" s="349"/>
      <c r="I140" s="349"/>
      <c r="J140" s="349"/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  <c r="AK140" s="349"/>
      <c r="AL140" s="349"/>
      <c r="AM140" s="349"/>
      <c r="AN140" s="349"/>
      <c r="AO140" s="349"/>
      <c r="AP140" s="349"/>
      <c r="AQ140" s="349"/>
      <c r="AR140" s="349"/>
      <c r="AS140" s="349"/>
      <c r="AT140" s="349"/>
    </row>
    <row r="141" spans="2:46" ht="17.399999999999999">
      <c r="B141" s="349"/>
      <c r="C141" s="349"/>
      <c r="D141" s="349"/>
      <c r="E141" s="349"/>
      <c r="F141" s="349"/>
      <c r="G141" s="349"/>
      <c r="H141" s="349"/>
      <c r="I141" s="34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  <c r="AK141" s="349"/>
      <c r="AL141" s="349"/>
      <c r="AM141" s="349"/>
      <c r="AN141" s="349"/>
      <c r="AO141" s="349"/>
      <c r="AP141" s="349"/>
      <c r="AQ141" s="349"/>
      <c r="AR141" s="349"/>
      <c r="AS141" s="349"/>
      <c r="AT141" s="349"/>
    </row>
    <row r="142" spans="2:46" ht="17.399999999999999">
      <c r="B142" s="349"/>
      <c r="C142" s="349"/>
      <c r="D142" s="349"/>
      <c r="E142" s="349"/>
      <c r="F142" s="349"/>
      <c r="G142" s="349"/>
      <c r="H142" s="349"/>
      <c r="I142" s="349"/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</row>
    <row r="143" spans="2:46" ht="17.399999999999999">
      <c r="B143" s="349"/>
      <c r="C143" s="349"/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  <c r="N143" s="349"/>
      <c r="O143" s="349"/>
      <c r="P143" s="349"/>
      <c r="Q143" s="349"/>
      <c r="R143" s="349"/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  <c r="AL143" s="349"/>
      <c r="AM143" s="349"/>
      <c r="AN143" s="349"/>
      <c r="AO143" s="349"/>
      <c r="AP143" s="349"/>
      <c r="AQ143" s="349"/>
      <c r="AR143" s="349"/>
      <c r="AS143" s="349"/>
      <c r="AT143" s="349"/>
    </row>
    <row r="144" spans="2:46" ht="17.399999999999999">
      <c r="B144" s="349"/>
      <c r="C144" s="349"/>
      <c r="D144" s="349"/>
      <c r="E144" s="349"/>
      <c r="F144" s="349"/>
      <c r="G144" s="349"/>
      <c r="H144" s="349"/>
      <c r="I144" s="349"/>
      <c r="J144" s="349"/>
      <c r="K144" s="349"/>
      <c r="L144" s="349"/>
      <c r="M144" s="349"/>
      <c r="N144" s="349"/>
      <c r="O144" s="349"/>
      <c r="P144" s="349"/>
      <c r="Q144" s="349"/>
      <c r="R144" s="349"/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</row>
    <row r="145" spans="2:46" ht="17.399999999999999">
      <c r="B145" s="349"/>
      <c r="C145" s="349"/>
      <c r="D145" s="349"/>
      <c r="E145" s="349"/>
      <c r="F145" s="349"/>
      <c r="G145" s="349"/>
      <c r="H145" s="349"/>
      <c r="I145" s="34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  <c r="AK145" s="349"/>
      <c r="AL145" s="349"/>
      <c r="AM145" s="349"/>
      <c r="AN145" s="349"/>
      <c r="AO145" s="349"/>
      <c r="AP145" s="349"/>
      <c r="AQ145" s="349"/>
      <c r="AR145" s="349"/>
      <c r="AS145" s="349"/>
      <c r="AT145" s="349"/>
    </row>
    <row r="146" spans="2:46" ht="17.399999999999999">
      <c r="B146" s="349"/>
      <c r="C146" s="349"/>
      <c r="D146" s="349"/>
      <c r="E146" s="349"/>
      <c r="F146" s="349"/>
      <c r="G146" s="349"/>
      <c r="H146" s="349"/>
      <c r="I146" s="349"/>
      <c r="J146" s="349"/>
      <c r="K146" s="349"/>
      <c r="L146" s="349"/>
      <c r="M146" s="349"/>
      <c r="N146" s="349"/>
      <c r="O146" s="349"/>
      <c r="P146" s="349"/>
      <c r="Q146" s="349"/>
      <c r="R146" s="349"/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  <c r="AR146" s="349"/>
      <c r="AS146" s="349"/>
      <c r="AT146" s="349"/>
    </row>
    <row r="147" spans="2:46" ht="17.399999999999999">
      <c r="B147" s="349"/>
      <c r="C147" s="349"/>
      <c r="D147" s="349"/>
      <c r="E147" s="349"/>
      <c r="F147" s="349"/>
      <c r="G147" s="349"/>
      <c r="H147" s="349"/>
      <c r="I147" s="349"/>
      <c r="J147" s="349"/>
      <c r="K147" s="349"/>
      <c r="L147" s="349"/>
      <c r="M147" s="349"/>
      <c r="N147" s="349"/>
      <c r="O147" s="349"/>
      <c r="P147" s="349"/>
      <c r="Q147" s="349"/>
      <c r="R147" s="349"/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  <c r="AK147" s="349"/>
      <c r="AL147" s="349"/>
      <c r="AM147" s="349"/>
      <c r="AN147" s="349"/>
      <c r="AO147" s="349"/>
      <c r="AP147" s="349"/>
      <c r="AQ147" s="349"/>
      <c r="AR147" s="349"/>
      <c r="AS147" s="349"/>
      <c r="AT147" s="349"/>
    </row>
    <row r="148" spans="2:46" ht="17.399999999999999">
      <c r="B148" s="349"/>
      <c r="C148" s="349"/>
      <c r="D148" s="349"/>
      <c r="E148" s="349"/>
      <c r="F148" s="349"/>
      <c r="G148" s="349"/>
      <c r="H148" s="349"/>
      <c r="I148" s="349"/>
      <c r="J148" s="349"/>
      <c r="K148" s="349"/>
      <c r="L148" s="349"/>
      <c r="M148" s="349"/>
      <c r="N148" s="349"/>
      <c r="O148" s="349"/>
      <c r="P148" s="349"/>
      <c r="Q148" s="349"/>
      <c r="R148" s="349"/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  <c r="AL148" s="349"/>
      <c r="AM148" s="349"/>
      <c r="AN148" s="349"/>
      <c r="AO148" s="349"/>
      <c r="AP148" s="349"/>
      <c r="AQ148" s="349"/>
      <c r="AR148" s="349"/>
      <c r="AS148" s="349"/>
      <c r="AT148" s="349"/>
    </row>
    <row r="149" spans="2:46" ht="17.399999999999999">
      <c r="B149" s="349"/>
      <c r="C149" s="349"/>
      <c r="D149" s="349"/>
      <c r="E149" s="349"/>
      <c r="F149" s="349"/>
      <c r="G149" s="349"/>
      <c r="H149" s="349"/>
      <c r="I149" s="349"/>
      <c r="J149" s="349"/>
      <c r="K149" s="349"/>
      <c r="L149" s="349"/>
      <c r="M149" s="349"/>
      <c r="N149" s="349"/>
      <c r="O149" s="349"/>
      <c r="P149" s="349"/>
      <c r="Q149" s="349"/>
      <c r="R149" s="349"/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  <c r="AK149" s="349"/>
      <c r="AL149" s="349"/>
      <c r="AM149" s="349"/>
      <c r="AN149" s="349"/>
      <c r="AO149" s="349"/>
      <c r="AP149" s="349"/>
      <c r="AQ149" s="349"/>
      <c r="AR149" s="349"/>
      <c r="AS149" s="349"/>
      <c r="AT149" s="349"/>
    </row>
    <row r="150" spans="2:46" ht="17.399999999999999">
      <c r="B150" s="349"/>
      <c r="C150" s="349"/>
      <c r="D150" s="349"/>
      <c r="E150" s="349"/>
      <c r="F150" s="349"/>
      <c r="G150" s="349"/>
      <c r="H150" s="349"/>
      <c r="I150" s="349"/>
      <c r="J150" s="349"/>
      <c r="K150" s="349"/>
      <c r="L150" s="349"/>
      <c r="M150" s="349"/>
      <c r="N150" s="349"/>
      <c r="O150" s="349"/>
      <c r="P150" s="349"/>
      <c r="Q150" s="349"/>
      <c r="R150" s="349"/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  <c r="AK150" s="349"/>
      <c r="AL150" s="349"/>
      <c r="AM150" s="349"/>
      <c r="AN150" s="349"/>
      <c r="AO150" s="349"/>
      <c r="AP150" s="349"/>
      <c r="AQ150" s="349"/>
      <c r="AR150" s="349"/>
      <c r="AS150" s="349"/>
      <c r="AT150" s="349"/>
    </row>
    <row r="151" spans="2:46" ht="17.399999999999999">
      <c r="B151" s="349"/>
      <c r="C151" s="349"/>
      <c r="D151" s="349"/>
      <c r="E151" s="349"/>
      <c r="F151" s="349"/>
      <c r="G151" s="349"/>
      <c r="H151" s="349"/>
      <c r="I151" s="349"/>
      <c r="J151" s="349"/>
      <c r="K151" s="349"/>
      <c r="L151" s="349"/>
      <c r="M151" s="349"/>
      <c r="N151" s="349"/>
      <c r="O151" s="349"/>
      <c r="P151" s="349"/>
      <c r="Q151" s="349"/>
      <c r="R151" s="349"/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  <c r="AL151" s="349"/>
      <c r="AM151" s="349"/>
      <c r="AN151" s="349"/>
      <c r="AO151" s="349"/>
      <c r="AP151" s="349"/>
      <c r="AQ151" s="349"/>
      <c r="AR151" s="349"/>
      <c r="AS151" s="349"/>
      <c r="AT151" s="349"/>
    </row>
    <row r="152" spans="2:46" ht="17.399999999999999">
      <c r="B152" s="349"/>
      <c r="C152" s="349"/>
      <c r="D152" s="349"/>
      <c r="E152" s="349"/>
      <c r="F152" s="349"/>
      <c r="G152" s="349"/>
      <c r="H152" s="349"/>
      <c r="I152" s="349"/>
      <c r="J152" s="349"/>
      <c r="K152" s="349"/>
      <c r="L152" s="349"/>
      <c r="M152" s="349"/>
      <c r="N152" s="349"/>
      <c r="O152" s="349"/>
      <c r="P152" s="349"/>
      <c r="Q152" s="349"/>
      <c r="R152" s="349"/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  <c r="AQ152" s="349"/>
      <c r="AR152" s="349"/>
      <c r="AS152" s="349"/>
      <c r="AT152" s="349"/>
    </row>
    <row r="153" spans="2:46" ht="17.399999999999999">
      <c r="B153" s="349"/>
      <c r="C153" s="349"/>
      <c r="D153" s="349"/>
      <c r="E153" s="349"/>
      <c r="F153" s="349"/>
      <c r="G153" s="349"/>
      <c r="H153" s="349"/>
      <c r="I153" s="349"/>
      <c r="J153" s="349"/>
      <c r="K153" s="349"/>
      <c r="L153" s="349"/>
      <c r="M153" s="349"/>
      <c r="N153" s="349"/>
      <c r="O153" s="349"/>
      <c r="P153" s="349"/>
      <c r="Q153" s="349"/>
      <c r="R153" s="349"/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  <c r="AK153" s="349"/>
      <c r="AL153" s="349"/>
      <c r="AM153" s="349"/>
      <c r="AN153" s="349"/>
      <c r="AO153" s="349"/>
      <c r="AP153" s="349"/>
      <c r="AQ153" s="349"/>
      <c r="AR153" s="349"/>
      <c r="AS153" s="349"/>
      <c r="AT153" s="349"/>
    </row>
    <row r="154" spans="2:46" ht="17.399999999999999">
      <c r="B154" s="349"/>
      <c r="C154" s="349"/>
      <c r="D154" s="349"/>
      <c r="E154" s="349"/>
      <c r="F154" s="349"/>
      <c r="G154" s="349"/>
      <c r="H154" s="349"/>
      <c r="I154" s="349"/>
      <c r="J154" s="349"/>
      <c r="K154" s="349"/>
      <c r="L154" s="349"/>
      <c r="M154" s="349"/>
      <c r="N154" s="349"/>
      <c r="O154" s="349"/>
      <c r="P154" s="349"/>
      <c r="Q154" s="349"/>
      <c r="R154" s="349"/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  <c r="AK154" s="349"/>
      <c r="AL154" s="349"/>
      <c r="AM154" s="349"/>
      <c r="AN154" s="349"/>
      <c r="AO154" s="349"/>
      <c r="AP154" s="349"/>
      <c r="AQ154" s="349"/>
      <c r="AR154" s="349"/>
      <c r="AS154" s="349"/>
      <c r="AT154" s="349"/>
    </row>
    <row r="155" spans="2:46" ht="17.399999999999999">
      <c r="B155" s="349"/>
      <c r="C155" s="349"/>
      <c r="D155" s="349"/>
      <c r="E155" s="349"/>
      <c r="F155" s="349"/>
      <c r="G155" s="349"/>
      <c r="H155" s="349"/>
      <c r="I155" s="349"/>
      <c r="J155" s="349"/>
      <c r="K155" s="349"/>
      <c r="L155" s="349"/>
      <c r="M155" s="349"/>
      <c r="N155" s="349"/>
      <c r="O155" s="349"/>
      <c r="P155" s="349"/>
      <c r="Q155" s="349"/>
      <c r="R155" s="349"/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  <c r="AK155" s="349"/>
      <c r="AL155" s="349"/>
      <c r="AM155" s="349"/>
      <c r="AN155" s="349"/>
      <c r="AO155" s="349"/>
      <c r="AP155" s="349"/>
      <c r="AQ155" s="349"/>
      <c r="AR155" s="349"/>
      <c r="AS155" s="349"/>
      <c r="AT155" s="349"/>
    </row>
    <row r="156" spans="2:46" ht="17.399999999999999">
      <c r="B156" s="349"/>
      <c r="C156" s="349"/>
      <c r="D156" s="349"/>
      <c r="E156" s="349"/>
      <c r="F156" s="349"/>
      <c r="G156" s="349"/>
      <c r="H156" s="349"/>
      <c r="I156" s="349"/>
      <c r="J156" s="349"/>
      <c r="K156" s="349"/>
      <c r="L156" s="349"/>
      <c r="M156" s="349"/>
      <c r="N156" s="349"/>
      <c r="O156" s="349"/>
      <c r="P156" s="349"/>
      <c r="Q156" s="349"/>
      <c r="R156" s="349"/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  <c r="AK156" s="349"/>
      <c r="AL156" s="349"/>
      <c r="AM156" s="349"/>
      <c r="AN156" s="349"/>
      <c r="AO156" s="349"/>
      <c r="AP156" s="349"/>
      <c r="AQ156" s="349"/>
      <c r="AR156" s="349"/>
      <c r="AS156" s="349"/>
      <c r="AT156" s="349"/>
    </row>
    <row r="157" spans="2:46" ht="17.399999999999999">
      <c r="B157" s="349"/>
      <c r="C157" s="349"/>
      <c r="D157" s="349"/>
      <c r="E157" s="349"/>
      <c r="F157" s="349"/>
      <c r="G157" s="349"/>
      <c r="H157" s="349"/>
      <c r="I157" s="349"/>
      <c r="J157" s="349"/>
      <c r="K157" s="349"/>
      <c r="L157" s="349"/>
      <c r="M157" s="349"/>
      <c r="N157" s="349"/>
      <c r="O157" s="349"/>
      <c r="P157" s="349"/>
      <c r="Q157" s="349"/>
      <c r="R157" s="349"/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  <c r="AK157" s="349"/>
      <c r="AL157" s="349"/>
      <c r="AM157" s="349"/>
      <c r="AN157" s="349"/>
      <c r="AO157" s="349"/>
      <c r="AP157" s="349"/>
      <c r="AQ157" s="349"/>
      <c r="AR157" s="349"/>
      <c r="AS157" s="349"/>
      <c r="AT157" s="349"/>
    </row>
    <row r="158" spans="2:46" ht="17.399999999999999">
      <c r="B158" s="349"/>
      <c r="C158" s="349"/>
      <c r="D158" s="349"/>
      <c r="E158" s="349"/>
      <c r="F158" s="349"/>
      <c r="G158" s="349"/>
      <c r="H158" s="349"/>
      <c r="I158" s="349"/>
      <c r="J158" s="349"/>
      <c r="K158" s="349"/>
      <c r="L158" s="349"/>
      <c r="M158" s="349"/>
      <c r="N158" s="349"/>
      <c r="O158" s="349"/>
      <c r="P158" s="349"/>
      <c r="Q158" s="349"/>
      <c r="R158" s="349"/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  <c r="AK158" s="349"/>
      <c r="AL158" s="349"/>
      <c r="AM158" s="349"/>
      <c r="AN158" s="349"/>
      <c r="AO158" s="349"/>
      <c r="AP158" s="349"/>
      <c r="AQ158" s="349"/>
      <c r="AR158" s="349"/>
      <c r="AS158" s="349"/>
      <c r="AT158" s="349"/>
    </row>
    <row r="159" spans="2:46" ht="17.399999999999999">
      <c r="B159" s="349"/>
      <c r="C159" s="349"/>
      <c r="D159" s="349"/>
      <c r="E159" s="349"/>
      <c r="F159" s="349"/>
      <c r="G159" s="349"/>
      <c r="H159" s="349"/>
      <c r="I159" s="349"/>
      <c r="J159" s="349"/>
      <c r="K159" s="349"/>
      <c r="L159" s="349"/>
      <c r="M159" s="349"/>
      <c r="N159" s="349"/>
      <c r="O159" s="349"/>
      <c r="P159" s="349"/>
      <c r="Q159" s="349"/>
      <c r="R159" s="349"/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  <c r="AK159" s="349"/>
      <c r="AL159" s="349"/>
      <c r="AM159" s="349"/>
      <c r="AN159" s="349"/>
      <c r="AO159" s="349"/>
      <c r="AP159" s="349"/>
      <c r="AQ159" s="349"/>
      <c r="AR159" s="349"/>
      <c r="AS159" s="349"/>
      <c r="AT159" s="349"/>
    </row>
    <row r="160" spans="2:46" ht="17.399999999999999">
      <c r="B160" s="349"/>
      <c r="C160" s="349"/>
      <c r="D160" s="349"/>
      <c r="E160" s="349"/>
      <c r="F160" s="349"/>
      <c r="G160" s="349"/>
      <c r="H160" s="349"/>
      <c r="I160" s="349"/>
      <c r="J160" s="349"/>
      <c r="K160" s="349"/>
      <c r="L160" s="349"/>
      <c r="M160" s="349"/>
      <c r="N160" s="349"/>
      <c r="O160" s="349"/>
      <c r="P160" s="349"/>
      <c r="Q160" s="349"/>
      <c r="R160" s="349"/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  <c r="AK160" s="349"/>
      <c r="AL160" s="349"/>
      <c r="AM160" s="349"/>
      <c r="AN160" s="349"/>
      <c r="AO160" s="349"/>
      <c r="AP160" s="349"/>
      <c r="AQ160" s="349"/>
      <c r="AR160" s="349"/>
      <c r="AS160" s="349"/>
      <c r="AT160" s="349"/>
    </row>
    <row r="161" spans="2:46" ht="17.399999999999999">
      <c r="B161" s="349"/>
      <c r="C161" s="349"/>
      <c r="D161" s="349"/>
      <c r="E161" s="349"/>
      <c r="F161" s="349"/>
      <c r="G161" s="349"/>
      <c r="H161" s="349"/>
      <c r="I161" s="34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</row>
    <row r="162" spans="2:46" ht="17.399999999999999">
      <c r="B162" s="349"/>
      <c r="C162" s="349"/>
      <c r="D162" s="349"/>
      <c r="E162" s="349"/>
      <c r="F162" s="349"/>
      <c r="G162" s="349"/>
      <c r="H162" s="349"/>
      <c r="I162" s="349"/>
      <c r="J162" s="349"/>
      <c r="K162" s="349"/>
      <c r="L162" s="349"/>
      <c r="M162" s="349"/>
      <c r="N162" s="349"/>
      <c r="O162" s="349"/>
      <c r="P162" s="349"/>
      <c r="Q162" s="349"/>
      <c r="R162" s="349"/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  <c r="AK162" s="349"/>
      <c r="AL162" s="349"/>
      <c r="AM162" s="349"/>
      <c r="AN162" s="349"/>
      <c r="AO162" s="349"/>
      <c r="AP162" s="349"/>
      <c r="AQ162" s="349"/>
      <c r="AR162" s="349"/>
      <c r="AS162" s="349"/>
      <c r="AT162" s="349"/>
    </row>
    <row r="163" spans="2:46" ht="17.399999999999999">
      <c r="B163" s="349"/>
      <c r="C163" s="349"/>
      <c r="D163" s="349"/>
      <c r="E163" s="349"/>
      <c r="F163" s="349"/>
      <c r="G163" s="349"/>
      <c r="H163" s="349"/>
      <c r="I163" s="349"/>
      <c r="J163" s="349"/>
      <c r="K163" s="349"/>
      <c r="L163" s="349"/>
      <c r="M163" s="349"/>
      <c r="N163" s="349"/>
      <c r="O163" s="349"/>
      <c r="P163" s="349"/>
      <c r="Q163" s="349"/>
      <c r="R163" s="349"/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  <c r="AK163" s="349"/>
      <c r="AL163" s="349"/>
      <c r="AM163" s="349"/>
      <c r="AN163" s="349"/>
      <c r="AO163" s="349"/>
      <c r="AP163" s="349"/>
      <c r="AQ163" s="349"/>
      <c r="AR163" s="349"/>
      <c r="AS163" s="349"/>
      <c r="AT163" s="349"/>
    </row>
    <row r="164" spans="2:46" ht="17.399999999999999">
      <c r="B164" s="349"/>
      <c r="C164" s="349"/>
      <c r="D164" s="349"/>
      <c r="E164" s="349"/>
      <c r="F164" s="349"/>
      <c r="G164" s="349"/>
      <c r="H164" s="349"/>
      <c r="I164" s="349"/>
      <c r="J164" s="349"/>
      <c r="K164" s="349"/>
      <c r="L164" s="349"/>
      <c r="M164" s="349"/>
      <c r="N164" s="349"/>
      <c r="O164" s="349"/>
      <c r="P164" s="349"/>
      <c r="Q164" s="349"/>
      <c r="R164" s="349"/>
      <c r="S164" s="349"/>
      <c r="T164" s="349"/>
      <c r="U164" s="349"/>
      <c r="V164" s="349"/>
      <c r="W164" s="349"/>
      <c r="X164" s="349"/>
      <c r="Y164" s="349"/>
      <c r="Z164" s="349"/>
      <c r="AA164" s="349"/>
      <c r="AB164" s="349"/>
      <c r="AC164" s="349"/>
      <c r="AD164" s="349"/>
      <c r="AE164" s="349"/>
      <c r="AF164" s="349"/>
      <c r="AG164" s="349"/>
      <c r="AH164" s="349"/>
      <c r="AI164" s="349"/>
      <c r="AJ164" s="349"/>
      <c r="AK164" s="349"/>
      <c r="AL164" s="349"/>
      <c r="AM164" s="349"/>
      <c r="AN164" s="349"/>
      <c r="AO164" s="349"/>
      <c r="AP164" s="349"/>
      <c r="AQ164" s="349"/>
      <c r="AR164" s="349"/>
      <c r="AS164" s="349"/>
      <c r="AT164" s="349"/>
    </row>
    <row r="165" spans="2:46" ht="17.399999999999999">
      <c r="B165" s="349"/>
      <c r="C165" s="349"/>
      <c r="D165" s="349"/>
      <c r="E165" s="349"/>
      <c r="F165" s="349"/>
      <c r="G165" s="349"/>
      <c r="H165" s="349"/>
      <c r="I165" s="349"/>
      <c r="J165" s="349"/>
      <c r="K165" s="349"/>
      <c r="L165" s="349"/>
      <c r="M165" s="349"/>
      <c r="N165" s="349"/>
      <c r="O165" s="349"/>
      <c r="P165" s="349"/>
      <c r="Q165" s="349"/>
      <c r="R165" s="349"/>
      <c r="S165" s="349"/>
      <c r="T165" s="349"/>
      <c r="U165" s="349"/>
      <c r="V165" s="349"/>
      <c r="W165" s="349"/>
      <c r="X165" s="349"/>
      <c r="Y165" s="349"/>
      <c r="Z165" s="349"/>
      <c r="AA165" s="349"/>
      <c r="AB165" s="349"/>
      <c r="AC165" s="349"/>
      <c r="AD165" s="349"/>
      <c r="AE165" s="349"/>
      <c r="AF165" s="349"/>
      <c r="AG165" s="349"/>
      <c r="AH165" s="349"/>
      <c r="AI165" s="349"/>
      <c r="AJ165" s="349"/>
      <c r="AK165" s="349"/>
      <c r="AL165" s="349"/>
      <c r="AM165" s="349"/>
      <c r="AN165" s="349"/>
      <c r="AO165" s="349"/>
      <c r="AP165" s="349"/>
      <c r="AQ165" s="349"/>
      <c r="AR165" s="349"/>
      <c r="AS165" s="349"/>
      <c r="AT165" s="349"/>
    </row>
    <row r="166" spans="2:46" ht="17.399999999999999">
      <c r="B166" s="349"/>
      <c r="C166" s="349"/>
      <c r="D166" s="349"/>
      <c r="E166" s="349"/>
      <c r="F166" s="349"/>
      <c r="G166" s="349"/>
      <c r="H166" s="349"/>
      <c r="I166" s="349"/>
      <c r="J166" s="349"/>
      <c r="K166" s="349"/>
      <c r="L166" s="349"/>
      <c r="M166" s="349"/>
      <c r="N166" s="349"/>
      <c r="O166" s="349"/>
      <c r="P166" s="349"/>
      <c r="Q166" s="349"/>
      <c r="R166" s="349"/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</row>
    <row r="167" spans="2:46" ht="17.399999999999999">
      <c r="B167" s="349"/>
      <c r="C167" s="349"/>
      <c r="D167" s="349"/>
      <c r="E167" s="349"/>
      <c r="F167" s="349"/>
      <c r="G167" s="349"/>
      <c r="H167" s="349"/>
      <c r="I167" s="349"/>
      <c r="J167" s="349"/>
      <c r="K167" s="349"/>
      <c r="L167" s="349"/>
      <c r="M167" s="349"/>
      <c r="N167" s="349"/>
      <c r="O167" s="349"/>
      <c r="P167" s="349"/>
      <c r="Q167" s="349"/>
      <c r="R167" s="349"/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  <c r="AL167" s="349"/>
      <c r="AM167" s="349"/>
      <c r="AN167" s="349"/>
      <c r="AO167" s="349"/>
      <c r="AP167" s="349"/>
      <c r="AQ167" s="349"/>
      <c r="AR167" s="349"/>
      <c r="AS167" s="349"/>
      <c r="AT167" s="349"/>
    </row>
    <row r="168" spans="2:46" ht="17.399999999999999">
      <c r="B168" s="349"/>
      <c r="C168" s="349"/>
      <c r="D168" s="349"/>
      <c r="E168" s="349"/>
      <c r="F168" s="349"/>
      <c r="G168" s="349"/>
      <c r="H168" s="349"/>
      <c r="I168" s="349"/>
      <c r="J168" s="349"/>
      <c r="K168" s="349"/>
      <c r="L168" s="349"/>
      <c r="M168" s="349"/>
      <c r="N168" s="349"/>
      <c r="O168" s="349"/>
      <c r="P168" s="349"/>
      <c r="Q168" s="349"/>
      <c r="R168" s="349"/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  <c r="AL168" s="349"/>
      <c r="AM168" s="349"/>
      <c r="AN168" s="349"/>
      <c r="AO168" s="349"/>
      <c r="AP168" s="349"/>
      <c r="AQ168" s="349"/>
      <c r="AR168" s="349"/>
      <c r="AS168" s="349"/>
      <c r="AT168" s="349"/>
    </row>
    <row r="169" spans="2:46" ht="17.399999999999999">
      <c r="B169" s="349"/>
      <c r="C169" s="349"/>
      <c r="D169" s="349"/>
      <c r="E169" s="349"/>
      <c r="F169" s="349"/>
      <c r="G169" s="349"/>
      <c r="H169" s="349"/>
      <c r="I169" s="349"/>
      <c r="J169" s="349"/>
      <c r="K169" s="349"/>
      <c r="L169" s="349"/>
      <c r="M169" s="349"/>
      <c r="N169" s="349"/>
      <c r="O169" s="349"/>
      <c r="P169" s="349"/>
      <c r="Q169" s="349"/>
      <c r="R169" s="349"/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  <c r="AL169" s="349"/>
      <c r="AM169" s="349"/>
      <c r="AN169" s="349"/>
      <c r="AO169" s="349"/>
      <c r="AP169" s="349"/>
      <c r="AQ169" s="349"/>
      <c r="AR169" s="349"/>
      <c r="AS169" s="349"/>
      <c r="AT169" s="349"/>
    </row>
    <row r="170" spans="2:46" ht="17.399999999999999">
      <c r="B170" s="349"/>
      <c r="C170" s="349"/>
      <c r="D170" s="349"/>
      <c r="E170" s="349"/>
      <c r="F170" s="349"/>
      <c r="G170" s="349"/>
      <c r="H170" s="349"/>
      <c r="I170" s="349"/>
      <c r="J170" s="349"/>
      <c r="K170" s="349"/>
      <c r="L170" s="349"/>
      <c r="M170" s="349"/>
      <c r="N170" s="349"/>
      <c r="O170" s="349"/>
      <c r="P170" s="349"/>
      <c r="Q170" s="349"/>
      <c r="R170" s="349"/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</row>
    <row r="171" spans="2:46" ht="17.399999999999999">
      <c r="B171" s="349"/>
      <c r="C171" s="349"/>
      <c r="D171" s="349"/>
      <c r="E171" s="349"/>
      <c r="F171" s="349"/>
      <c r="G171" s="349"/>
      <c r="H171" s="349"/>
      <c r="I171" s="349"/>
      <c r="J171" s="349"/>
      <c r="K171" s="349"/>
      <c r="L171" s="349"/>
      <c r="M171" s="349"/>
      <c r="N171" s="349"/>
      <c r="O171" s="349"/>
      <c r="P171" s="349"/>
      <c r="Q171" s="349"/>
      <c r="R171" s="349"/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  <c r="AK171" s="349"/>
      <c r="AL171" s="349"/>
      <c r="AM171" s="349"/>
      <c r="AN171" s="349"/>
      <c r="AO171" s="349"/>
      <c r="AP171" s="349"/>
      <c r="AQ171" s="349"/>
      <c r="AR171" s="349"/>
      <c r="AS171" s="349"/>
      <c r="AT171" s="349"/>
    </row>
    <row r="172" spans="2:46" ht="17.399999999999999">
      <c r="B172" s="349"/>
      <c r="C172" s="349"/>
      <c r="D172" s="349"/>
      <c r="E172" s="349"/>
      <c r="F172" s="349"/>
      <c r="G172" s="349"/>
      <c r="H172" s="349"/>
      <c r="I172" s="349"/>
      <c r="J172" s="349"/>
      <c r="K172" s="349"/>
      <c r="L172" s="349"/>
      <c r="M172" s="349"/>
      <c r="N172" s="349"/>
      <c r="O172" s="349"/>
      <c r="P172" s="349"/>
      <c r="Q172" s="349"/>
      <c r="R172" s="349"/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  <c r="AL172" s="349"/>
      <c r="AM172" s="349"/>
      <c r="AN172" s="349"/>
      <c r="AO172" s="349"/>
      <c r="AP172" s="349"/>
      <c r="AQ172" s="349"/>
      <c r="AR172" s="349"/>
      <c r="AS172" s="349"/>
      <c r="AT172" s="349"/>
    </row>
    <row r="173" spans="2:46" ht="17.399999999999999">
      <c r="B173" s="349"/>
      <c r="C173" s="349"/>
      <c r="D173" s="349"/>
      <c r="E173" s="349"/>
      <c r="F173" s="349"/>
      <c r="G173" s="349"/>
      <c r="H173" s="349"/>
      <c r="I173" s="349"/>
      <c r="J173" s="349"/>
      <c r="K173" s="349"/>
      <c r="L173" s="349"/>
      <c r="M173" s="349"/>
      <c r="N173" s="349"/>
      <c r="O173" s="349"/>
      <c r="P173" s="349"/>
      <c r="Q173" s="349"/>
      <c r="R173" s="349"/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</row>
    <row r="174" spans="2:46" ht="17.399999999999999">
      <c r="B174" s="349"/>
      <c r="C174" s="349"/>
      <c r="D174" s="349"/>
      <c r="E174" s="349"/>
      <c r="F174" s="349"/>
      <c r="G174" s="349"/>
      <c r="H174" s="349"/>
      <c r="I174" s="349"/>
      <c r="J174" s="349"/>
      <c r="K174" s="349"/>
      <c r="L174" s="349"/>
      <c r="M174" s="349"/>
      <c r="N174" s="349"/>
      <c r="O174" s="349"/>
      <c r="P174" s="349"/>
      <c r="Q174" s="349"/>
      <c r="R174" s="349"/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</row>
    <row r="175" spans="2:46" ht="17.399999999999999">
      <c r="B175" s="349"/>
      <c r="C175" s="349"/>
      <c r="D175" s="349"/>
      <c r="E175" s="349"/>
      <c r="F175" s="349"/>
      <c r="G175" s="349"/>
      <c r="H175" s="349"/>
      <c r="I175" s="349"/>
      <c r="J175" s="349"/>
      <c r="K175" s="349"/>
      <c r="L175" s="349"/>
      <c r="M175" s="349"/>
      <c r="N175" s="349"/>
      <c r="O175" s="349"/>
      <c r="P175" s="349"/>
      <c r="Q175" s="349"/>
      <c r="R175" s="349"/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</row>
    <row r="176" spans="2:46" ht="17.399999999999999">
      <c r="B176" s="349"/>
      <c r="C176" s="349"/>
      <c r="D176" s="349"/>
      <c r="E176" s="349"/>
      <c r="F176" s="349"/>
      <c r="G176" s="349"/>
      <c r="H176" s="349"/>
      <c r="I176" s="349"/>
      <c r="J176" s="349"/>
      <c r="K176" s="349"/>
      <c r="L176" s="349"/>
      <c r="M176" s="349"/>
      <c r="N176" s="349"/>
      <c r="O176" s="349"/>
      <c r="P176" s="349"/>
      <c r="Q176" s="349"/>
      <c r="R176" s="349"/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  <c r="AK176" s="349"/>
      <c r="AL176" s="349"/>
      <c r="AM176" s="349"/>
      <c r="AN176" s="349"/>
      <c r="AO176" s="349"/>
      <c r="AP176" s="349"/>
      <c r="AQ176" s="349"/>
      <c r="AR176" s="349"/>
      <c r="AS176" s="349"/>
      <c r="AT176" s="349"/>
    </row>
    <row r="177" spans="2:46" ht="17.399999999999999">
      <c r="B177" s="349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  <c r="N177" s="349"/>
      <c r="O177" s="349"/>
      <c r="P177" s="349"/>
      <c r="Q177" s="349"/>
      <c r="R177" s="349"/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  <c r="AK177" s="349"/>
      <c r="AL177" s="349"/>
      <c r="AM177" s="349"/>
      <c r="AN177" s="349"/>
      <c r="AO177" s="349"/>
      <c r="AP177" s="349"/>
      <c r="AQ177" s="349"/>
      <c r="AR177" s="349"/>
      <c r="AS177" s="349"/>
      <c r="AT177" s="349"/>
    </row>
    <row r="178" spans="2:46" ht="17.399999999999999">
      <c r="B178" s="349"/>
      <c r="C178" s="349"/>
      <c r="D178" s="349"/>
      <c r="E178" s="349"/>
      <c r="F178" s="349"/>
      <c r="G178" s="349"/>
      <c r="H178" s="349"/>
      <c r="I178" s="349"/>
      <c r="J178" s="349"/>
      <c r="K178" s="349"/>
      <c r="L178" s="349"/>
      <c r="M178" s="349"/>
      <c r="N178" s="349"/>
      <c r="O178" s="349"/>
      <c r="P178" s="349"/>
      <c r="Q178" s="349"/>
      <c r="R178" s="349"/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  <c r="AL178" s="349"/>
      <c r="AM178" s="349"/>
      <c r="AN178" s="349"/>
      <c r="AO178" s="349"/>
      <c r="AP178" s="349"/>
      <c r="AQ178" s="349"/>
      <c r="AR178" s="349"/>
      <c r="AS178" s="349"/>
      <c r="AT178" s="349"/>
    </row>
    <row r="179" spans="2:46" ht="17.399999999999999">
      <c r="B179" s="349"/>
      <c r="C179" s="349"/>
      <c r="D179" s="349"/>
      <c r="E179" s="349"/>
      <c r="F179" s="349"/>
      <c r="G179" s="349"/>
      <c r="H179" s="349"/>
      <c r="I179" s="349"/>
      <c r="J179" s="349"/>
      <c r="K179" s="349"/>
      <c r="L179" s="349"/>
      <c r="M179" s="349"/>
      <c r="N179" s="349"/>
      <c r="O179" s="349"/>
      <c r="P179" s="349"/>
      <c r="Q179" s="349"/>
      <c r="R179" s="349"/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  <c r="AL179" s="349"/>
      <c r="AM179" s="349"/>
      <c r="AN179" s="349"/>
      <c r="AO179" s="349"/>
      <c r="AP179" s="349"/>
      <c r="AQ179" s="349"/>
      <c r="AR179" s="349"/>
      <c r="AS179" s="349"/>
      <c r="AT179" s="349"/>
    </row>
    <row r="180" spans="2:46" ht="17.399999999999999">
      <c r="B180" s="349"/>
      <c r="C180" s="349"/>
      <c r="D180" s="349"/>
      <c r="E180" s="349"/>
      <c r="F180" s="349"/>
      <c r="G180" s="349"/>
      <c r="H180" s="349"/>
      <c r="I180" s="349"/>
      <c r="J180" s="349"/>
      <c r="K180" s="349"/>
      <c r="L180" s="349"/>
      <c r="M180" s="349"/>
      <c r="N180" s="349"/>
      <c r="O180" s="349"/>
      <c r="P180" s="349"/>
      <c r="Q180" s="349"/>
      <c r="R180" s="349"/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</row>
    <row r="181" spans="2:46" ht="17.399999999999999">
      <c r="B181" s="349"/>
      <c r="C181" s="349"/>
      <c r="D181" s="349"/>
      <c r="E181" s="349"/>
      <c r="F181" s="349"/>
      <c r="G181" s="349"/>
      <c r="H181" s="349"/>
      <c r="I181" s="349"/>
      <c r="J181" s="349"/>
      <c r="K181" s="349"/>
      <c r="L181" s="349"/>
      <c r="M181" s="349"/>
      <c r="N181" s="349"/>
      <c r="O181" s="349"/>
      <c r="P181" s="349"/>
      <c r="Q181" s="349"/>
      <c r="R181" s="349"/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  <c r="AK181" s="349"/>
      <c r="AL181" s="349"/>
      <c r="AM181" s="349"/>
      <c r="AN181" s="349"/>
      <c r="AO181" s="349"/>
      <c r="AP181" s="349"/>
      <c r="AQ181" s="349"/>
      <c r="AR181" s="349"/>
      <c r="AS181" s="349"/>
      <c r="AT181" s="349"/>
    </row>
    <row r="182" spans="2:46" ht="17.399999999999999">
      <c r="B182" s="349"/>
      <c r="C182" s="349"/>
      <c r="D182" s="349"/>
      <c r="E182" s="349"/>
      <c r="F182" s="349"/>
      <c r="G182" s="349"/>
      <c r="H182" s="349"/>
      <c r="I182" s="349"/>
      <c r="J182" s="349"/>
      <c r="K182" s="349"/>
      <c r="L182" s="349"/>
      <c r="M182" s="349"/>
      <c r="N182" s="349"/>
      <c r="O182" s="349"/>
      <c r="P182" s="349"/>
      <c r="Q182" s="349"/>
      <c r="R182" s="349"/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  <c r="AK182" s="349"/>
      <c r="AL182" s="349"/>
      <c r="AM182" s="349"/>
      <c r="AN182" s="349"/>
      <c r="AO182" s="349"/>
      <c r="AP182" s="349"/>
      <c r="AQ182" s="349"/>
      <c r="AR182" s="349"/>
      <c r="AS182" s="349"/>
      <c r="AT182" s="349"/>
    </row>
    <row r="183" spans="2:46" ht="17.399999999999999">
      <c r="B183" s="349"/>
      <c r="C183" s="349"/>
      <c r="D183" s="349"/>
      <c r="E183" s="349"/>
      <c r="F183" s="349"/>
      <c r="G183" s="349"/>
      <c r="H183" s="349"/>
      <c r="I183" s="349"/>
      <c r="J183" s="349"/>
      <c r="K183" s="349"/>
      <c r="L183" s="349"/>
      <c r="M183" s="349"/>
      <c r="N183" s="349"/>
      <c r="O183" s="349"/>
      <c r="P183" s="349"/>
      <c r="Q183" s="349"/>
      <c r="R183" s="349"/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  <c r="AK183" s="349"/>
      <c r="AL183" s="349"/>
      <c r="AM183" s="349"/>
      <c r="AN183" s="349"/>
      <c r="AO183" s="349"/>
      <c r="AP183" s="349"/>
      <c r="AQ183" s="349"/>
      <c r="AR183" s="349"/>
      <c r="AS183" s="349"/>
      <c r="AT183" s="349"/>
    </row>
    <row r="184" spans="2:46" ht="17.399999999999999">
      <c r="B184" s="349"/>
      <c r="C184" s="349"/>
      <c r="D184" s="349"/>
      <c r="E184" s="349"/>
      <c r="F184" s="349"/>
      <c r="G184" s="349"/>
      <c r="H184" s="349"/>
      <c r="I184" s="349"/>
      <c r="J184" s="349"/>
      <c r="K184" s="349"/>
      <c r="L184" s="349"/>
      <c r="M184" s="349"/>
      <c r="N184" s="349"/>
      <c r="O184" s="349"/>
      <c r="P184" s="349"/>
      <c r="Q184" s="349"/>
      <c r="R184" s="349"/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</row>
    <row r="185" spans="2:46" ht="17.399999999999999">
      <c r="B185" s="349"/>
      <c r="C185" s="349"/>
      <c r="D185" s="349"/>
      <c r="E185" s="349"/>
      <c r="F185" s="349"/>
      <c r="G185" s="349"/>
      <c r="H185" s="349"/>
      <c r="I185" s="349"/>
      <c r="J185" s="349"/>
      <c r="K185" s="349"/>
      <c r="L185" s="349"/>
      <c r="M185" s="349"/>
      <c r="N185" s="349"/>
      <c r="O185" s="349"/>
      <c r="P185" s="349"/>
      <c r="Q185" s="349"/>
      <c r="R185" s="349"/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  <c r="AL185" s="349"/>
      <c r="AM185" s="349"/>
      <c r="AN185" s="349"/>
      <c r="AO185" s="349"/>
      <c r="AP185" s="349"/>
      <c r="AQ185" s="349"/>
      <c r="AR185" s="349"/>
      <c r="AS185" s="349"/>
      <c r="AT185" s="349"/>
    </row>
    <row r="186" spans="2:46" ht="17.399999999999999">
      <c r="B186" s="349"/>
      <c r="C186" s="349"/>
      <c r="D186" s="349"/>
      <c r="E186" s="349"/>
      <c r="F186" s="349"/>
      <c r="G186" s="349"/>
      <c r="H186" s="349"/>
      <c r="I186" s="349"/>
      <c r="J186" s="349"/>
      <c r="K186" s="349"/>
      <c r="L186" s="349"/>
      <c r="M186" s="349"/>
      <c r="N186" s="349"/>
      <c r="O186" s="349"/>
      <c r="P186" s="349"/>
      <c r="Q186" s="349"/>
      <c r="R186" s="349"/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  <c r="AK186" s="349"/>
      <c r="AL186" s="349"/>
      <c r="AM186" s="349"/>
      <c r="AN186" s="349"/>
      <c r="AO186" s="349"/>
      <c r="AP186" s="349"/>
      <c r="AQ186" s="349"/>
      <c r="AR186" s="349"/>
      <c r="AS186" s="349"/>
      <c r="AT186" s="349"/>
    </row>
    <row r="187" spans="2:46" ht="17.399999999999999">
      <c r="B187" s="349"/>
      <c r="C187" s="349"/>
      <c r="D187" s="349"/>
      <c r="E187" s="349"/>
      <c r="F187" s="349"/>
      <c r="G187" s="349"/>
      <c r="H187" s="349"/>
      <c r="I187" s="349"/>
      <c r="J187" s="349"/>
      <c r="K187" s="349"/>
      <c r="L187" s="349"/>
      <c r="M187" s="349"/>
      <c r="N187" s="349"/>
      <c r="O187" s="349"/>
      <c r="P187" s="349"/>
      <c r="Q187" s="349"/>
      <c r="R187" s="349"/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  <c r="AK187" s="349"/>
      <c r="AL187" s="349"/>
      <c r="AM187" s="349"/>
      <c r="AN187" s="349"/>
      <c r="AO187" s="349"/>
      <c r="AP187" s="349"/>
      <c r="AQ187" s="349"/>
      <c r="AR187" s="349"/>
      <c r="AS187" s="349"/>
      <c r="AT187" s="349"/>
    </row>
    <row r="188" spans="2:46" ht="17.399999999999999">
      <c r="B188" s="349"/>
      <c r="C188" s="349"/>
      <c r="D188" s="349"/>
      <c r="E188" s="349"/>
      <c r="F188" s="349"/>
      <c r="G188" s="349"/>
      <c r="H188" s="349"/>
      <c r="I188" s="349"/>
      <c r="J188" s="349"/>
      <c r="K188" s="349"/>
      <c r="L188" s="349"/>
      <c r="M188" s="349"/>
      <c r="N188" s="349"/>
      <c r="O188" s="349"/>
      <c r="P188" s="349"/>
      <c r="Q188" s="349"/>
      <c r="R188" s="349"/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  <c r="AK188" s="349"/>
      <c r="AL188" s="349"/>
      <c r="AM188" s="349"/>
      <c r="AN188" s="349"/>
      <c r="AO188" s="349"/>
      <c r="AP188" s="349"/>
      <c r="AQ188" s="349"/>
      <c r="AR188" s="349"/>
      <c r="AS188" s="349"/>
      <c r="AT188" s="349"/>
    </row>
    <row r="189" spans="2:46" ht="17.399999999999999">
      <c r="B189" s="349"/>
      <c r="C189" s="349"/>
      <c r="D189" s="349"/>
      <c r="E189" s="349"/>
      <c r="F189" s="349"/>
      <c r="G189" s="349"/>
      <c r="H189" s="349"/>
      <c r="I189" s="349"/>
      <c r="J189" s="349"/>
      <c r="K189" s="349"/>
      <c r="L189" s="349"/>
      <c r="M189" s="349"/>
      <c r="N189" s="349"/>
      <c r="O189" s="349"/>
      <c r="P189" s="349"/>
      <c r="Q189" s="349"/>
      <c r="R189" s="349"/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  <c r="AK189" s="349"/>
      <c r="AL189" s="349"/>
      <c r="AM189" s="349"/>
      <c r="AN189" s="349"/>
      <c r="AO189" s="349"/>
      <c r="AP189" s="349"/>
      <c r="AQ189" s="349"/>
      <c r="AR189" s="349"/>
      <c r="AS189" s="349"/>
      <c r="AT189" s="349"/>
    </row>
    <row r="190" spans="2:46" ht="17.399999999999999">
      <c r="B190" s="349"/>
      <c r="C190" s="349"/>
      <c r="D190" s="349"/>
      <c r="E190" s="349"/>
      <c r="F190" s="349"/>
      <c r="G190" s="349"/>
      <c r="H190" s="349"/>
      <c r="I190" s="349"/>
      <c r="J190" s="349"/>
      <c r="K190" s="349"/>
      <c r="L190" s="349"/>
      <c r="M190" s="349"/>
      <c r="N190" s="349"/>
      <c r="O190" s="349"/>
      <c r="P190" s="349"/>
      <c r="Q190" s="349"/>
      <c r="R190" s="349"/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  <c r="AK190" s="349"/>
      <c r="AL190" s="349"/>
      <c r="AM190" s="349"/>
      <c r="AN190" s="349"/>
      <c r="AO190" s="349"/>
      <c r="AP190" s="349"/>
      <c r="AQ190" s="349"/>
      <c r="AR190" s="349"/>
      <c r="AS190" s="349"/>
      <c r="AT190" s="349"/>
    </row>
    <row r="191" spans="2:46" ht="17.399999999999999">
      <c r="B191" s="349"/>
      <c r="C191" s="349"/>
      <c r="D191" s="349"/>
      <c r="E191" s="349"/>
      <c r="F191" s="349"/>
      <c r="G191" s="349"/>
      <c r="H191" s="349"/>
      <c r="I191" s="349"/>
      <c r="J191" s="349"/>
      <c r="K191" s="349"/>
      <c r="L191" s="349"/>
      <c r="M191" s="349"/>
      <c r="N191" s="349"/>
      <c r="O191" s="349"/>
      <c r="P191" s="349"/>
      <c r="Q191" s="349"/>
      <c r="R191" s="349"/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  <c r="AK191" s="349"/>
      <c r="AL191" s="349"/>
      <c r="AM191" s="349"/>
      <c r="AN191" s="349"/>
      <c r="AO191" s="349"/>
      <c r="AP191" s="349"/>
      <c r="AQ191" s="349"/>
      <c r="AR191" s="349"/>
      <c r="AS191" s="349"/>
      <c r="AT191" s="349"/>
    </row>
    <row r="192" spans="2:46" ht="17.399999999999999">
      <c r="B192" s="349"/>
      <c r="C192" s="349"/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49"/>
      <c r="P192" s="349"/>
      <c r="Q192" s="349"/>
      <c r="R192" s="349"/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  <c r="AK192" s="349"/>
      <c r="AL192" s="349"/>
      <c r="AM192" s="349"/>
      <c r="AN192" s="349"/>
      <c r="AO192" s="349"/>
      <c r="AP192" s="349"/>
      <c r="AQ192" s="349"/>
      <c r="AR192" s="349"/>
      <c r="AS192" s="349"/>
      <c r="AT192" s="349"/>
    </row>
    <row r="193" spans="2:46" ht="17.399999999999999">
      <c r="B193" s="349"/>
      <c r="C193" s="349"/>
      <c r="D193" s="349"/>
      <c r="E193" s="349"/>
      <c r="F193" s="349"/>
      <c r="G193" s="349"/>
      <c r="H193" s="349"/>
      <c r="I193" s="349"/>
      <c r="J193" s="349"/>
      <c r="K193" s="349"/>
      <c r="L193" s="349"/>
      <c r="M193" s="349"/>
      <c r="N193" s="349"/>
      <c r="O193" s="349"/>
      <c r="P193" s="349"/>
      <c r="Q193" s="349"/>
      <c r="R193" s="349"/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  <c r="AK193" s="349"/>
      <c r="AL193" s="349"/>
      <c r="AM193" s="349"/>
      <c r="AN193" s="349"/>
      <c r="AO193" s="349"/>
      <c r="AP193" s="349"/>
      <c r="AQ193" s="349"/>
      <c r="AR193" s="349"/>
      <c r="AS193" s="349"/>
      <c r="AT193" s="349"/>
    </row>
    <row r="194" spans="2:46" ht="17.399999999999999">
      <c r="B194" s="349"/>
      <c r="C194" s="349"/>
      <c r="D194" s="349"/>
      <c r="E194" s="349"/>
      <c r="F194" s="349"/>
      <c r="G194" s="349"/>
      <c r="H194" s="349"/>
      <c r="I194" s="349"/>
      <c r="J194" s="349"/>
      <c r="K194" s="349"/>
      <c r="L194" s="349"/>
      <c r="M194" s="349"/>
      <c r="N194" s="349"/>
      <c r="O194" s="349"/>
      <c r="P194" s="349"/>
      <c r="Q194" s="349"/>
      <c r="R194" s="349"/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  <c r="AK194" s="349"/>
      <c r="AL194" s="349"/>
      <c r="AM194" s="349"/>
      <c r="AN194" s="349"/>
      <c r="AO194" s="349"/>
      <c r="AP194" s="349"/>
      <c r="AQ194" s="349"/>
      <c r="AR194" s="349"/>
      <c r="AS194" s="349"/>
      <c r="AT194" s="349"/>
    </row>
    <row r="195" spans="2:46" ht="17.399999999999999">
      <c r="B195" s="349"/>
      <c r="C195" s="349"/>
      <c r="D195" s="349"/>
      <c r="E195" s="349"/>
      <c r="F195" s="349"/>
      <c r="G195" s="349"/>
      <c r="H195" s="349"/>
      <c r="I195" s="349"/>
      <c r="J195" s="349"/>
      <c r="K195" s="349"/>
      <c r="L195" s="349"/>
      <c r="M195" s="349"/>
      <c r="N195" s="349"/>
      <c r="O195" s="349"/>
      <c r="P195" s="349"/>
      <c r="Q195" s="349"/>
      <c r="R195" s="349"/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  <c r="AK195" s="349"/>
      <c r="AL195" s="349"/>
      <c r="AM195" s="349"/>
      <c r="AN195" s="349"/>
      <c r="AO195" s="349"/>
      <c r="AP195" s="349"/>
      <c r="AQ195" s="349"/>
      <c r="AR195" s="349"/>
      <c r="AS195" s="349"/>
      <c r="AT195" s="349"/>
    </row>
    <row r="196" spans="2:46" ht="17.399999999999999">
      <c r="B196" s="349"/>
      <c r="C196" s="349"/>
      <c r="D196" s="349"/>
      <c r="E196" s="349"/>
      <c r="F196" s="349"/>
      <c r="G196" s="349"/>
      <c r="H196" s="349"/>
      <c r="I196" s="349"/>
      <c r="J196" s="349"/>
      <c r="K196" s="349"/>
      <c r="L196" s="349"/>
      <c r="M196" s="349"/>
      <c r="N196" s="349"/>
      <c r="O196" s="349"/>
      <c r="P196" s="349"/>
      <c r="Q196" s="349"/>
      <c r="R196" s="349"/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  <c r="AK196" s="349"/>
      <c r="AL196" s="349"/>
      <c r="AM196" s="349"/>
      <c r="AN196" s="349"/>
      <c r="AO196" s="349"/>
      <c r="AP196" s="349"/>
      <c r="AQ196" s="349"/>
      <c r="AR196" s="349"/>
      <c r="AS196" s="349"/>
      <c r="AT196" s="349"/>
    </row>
    <row r="197" spans="2:46" ht="17.399999999999999">
      <c r="B197" s="349"/>
      <c r="C197" s="349"/>
      <c r="D197" s="349"/>
      <c r="E197" s="349"/>
      <c r="F197" s="349"/>
      <c r="G197" s="349"/>
      <c r="H197" s="349"/>
      <c r="I197" s="349"/>
      <c r="J197" s="349"/>
      <c r="K197" s="349"/>
      <c r="L197" s="349"/>
      <c r="M197" s="349"/>
      <c r="N197" s="349"/>
      <c r="O197" s="349"/>
      <c r="P197" s="349"/>
      <c r="Q197" s="349"/>
      <c r="R197" s="349"/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  <c r="AK197" s="349"/>
      <c r="AL197" s="349"/>
      <c r="AM197" s="349"/>
      <c r="AN197" s="349"/>
      <c r="AO197" s="349"/>
      <c r="AP197" s="349"/>
      <c r="AQ197" s="349"/>
      <c r="AR197" s="349"/>
      <c r="AS197" s="349"/>
      <c r="AT197" s="349"/>
    </row>
    <row r="198" spans="2:46" ht="17.399999999999999">
      <c r="B198" s="349"/>
      <c r="C198" s="349"/>
      <c r="D198" s="349"/>
      <c r="E198" s="349"/>
      <c r="F198" s="349"/>
      <c r="G198" s="349"/>
      <c r="H198" s="349"/>
      <c r="I198" s="349"/>
      <c r="J198" s="349"/>
      <c r="K198" s="349"/>
      <c r="L198" s="349"/>
      <c r="M198" s="349"/>
      <c r="N198" s="349"/>
      <c r="O198" s="349"/>
      <c r="P198" s="349"/>
      <c r="Q198" s="349"/>
      <c r="R198" s="349"/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</row>
    <row r="199" spans="2:46" ht="17.399999999999999">
      <c r="B199" s="349"/>
      <c r="C199" s="349"/>
      <c r="D199" s="349"/>
      <c r="E199" s="349"/>
      <c r="F199" s="349"/>
      <c r="G199" s="349"/>
      <c r="H199" s="349"/>
      <c r="I199" s="349"/>
      <c r="J199" s="349"/>
      <c r="K199" s="349"/>
      <c r="L199" s="349"/>
      <c r="M199" s="349"/>
      <c r="N199" s="349"/>
      <c r="O199" s="349"/>
      <c r="P199" s="349"/>
      <c r="Q199" s="349"/>
      <c r="R199" s="349"/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</row>
    <row r="200" spans="2:46" ht="17.399999999999999">
      <c r="B200" s="349"/>
      <c r="C200" s="349"/>
      <c r="D200" s="349"/>
      <c r="E200" s="349"/>
      <c r="F200" s="349"/>
      <c r="G200" s="349"/>
      <c r="H200" s="349"/>
      <c r="I200" s="349"/>
      <c r="J200" s="349"/>
      <c r="K200" s="349"/>
      <c r="L200" s="349"/>
      <c r="M200" s="349"/>
      <c r="N200" s="349"/>
      <c r="O200" s="349"/>
      <c r="P200" s="349"/>
      <c r="Q200" s="349"/>
      <c r="R200" s="349"/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</row>
    <row r="201" spans="2:46" ht="17.399999999999999">
      <c r="B201" s="349"/>
      <c r="C201" s="349"/>
      <c r="D201" s="349"/>
      <c r="E201" s="349"/>
      <c r="F201" s="349"/>
      <c r="G201" s="349"/>
      <c r="H201" s="349"/>
      <c r="I201" s="349"/>
      <c r="J201" s="349"/>
      <c r="K201" s="349"/>
      <c r="L201" s="349"/>
      <c r="M201" s="349"/>
      <c r="N201" s="349"/>
      <c r="O201" s="349"/>
      <c r="P201" s="349"/>
      <c r="Q201" s="349"/>
      <c r="R201" s="349"/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</row>
    <row r="202" spans="2:46" ht="17.399999999999999">
      <c r="B202" s="349"/>
      <c r="C202" s="349"/>
      <c r="D202" s="349"/>
      <c r="E202" s="349"/>
      <c r="F202" s="349"/>
      <c r="G202" s="349"/>
      <c r="H202" s="349"/>
      <c r="I202" s="349"/>
      <c r="J202" s="349"/>
      <c r="K202" s="349"/>
      <c r="L202" s="349"/>
      <c r="M202" s="349"/>
      <c r="N202" s="349"/>
      <c r="O202" s="349"/>
      <c r="P202" s="349"/>
      <c r="Q202" s="349"/>
      <c r="R202" s="349"/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</row>
    <row r="203" spans="2:46" ht="17.399999999999999">
      <c r="B203" s="349"/>
      <c r="C203" s="349"/>
      <c r="D203" s="349"/>
      <c r="E203" s="349"/>
      <c r="F203" s="349"/>
      <c r="G203" s="349"/>
      <c r="H203" s="349"/>
      <c r="I203" s="349"/>
      <c r="J203" s="349"/>
      <c r="K203" s="349"/>
      <c r="L203" s="349"/>
      <c r="M203" s="349"/>
      <c r="N203" s="349"/>
      <c r="O203" s="349"/>
      <c r="P203" s="349"/>
      <c r="Q203" s="349"/>
      <c r="R203" s="349"/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  <c r="AT203" s="349"/>
    </row>
    <row r="204" spans="2:46" ht="17.399999999999999">
      <c r="B204" s="349"/>
      <c r="C204" s="349"/>
      <c r="D204" s="349"/>
      <c r="E204" s="349"/>
      <c r="F204" s="349"/>
      <c r="G204" s="349"/>
      <c r="H204" s="349"/>
      <c r="I204" s="349"/>
      <c r="J204" s="349"/>
      <c r="K204" s="349"/>
      <c r="L204" s="349"/>
      <c r="M204" s="349"/>
      <c r="N204" s="349"/>
      <c r="O204" s="349"/>
      <c r="P204" s="349"/>
      <c r="Q204" s="349"/>
      <c r="R204" s="349"/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</row>
    <row r="205" spans="2:46" ht="17.399999999999999">
      <c r="B205" s="349"/>
      <c r="C205" s="349"/>
      <c r="D205" s="349"/>
      <c r="E205" s="349"/>
      <c r="F205" s="349"/>
      <c r="G205" s="349"/>
      <c r="H205" s="349"/>
      <c r="I205" s="349"/>
      <c r="J205" s="349"/>
      <c r="K205" s="349"/>
      <c r="L205" s="349"/>
      <c r="M205" s="349"/>
      <c r="N205" s="349"/>
      <c r="O205" s="349"/>
      <c r="P205" s="349"/>
      <c r="Q205" s="349"/>
      <c r="R205" s="349"/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  <c r="AK205" s="349"/>
      <c r="AL205" s="349"/>
      <c r="AM205" s="349"/>
      <c r="AN205" s="349"/>
      <c r="AO205" s="349"/>
      <c r="AP205" s="349"/>
      <c r="AQ205" s="349"/>
      <c r="AR205" s="349"/>
      <c r="AS205" s="349"/>
      <c r="AT205" s="349"/>
    </row>
    <row r="206" spans="2:46" ht="17.399999999999999">
      <c r="B206" s="349"/>
      <c r="C206" s="349"/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49"/>
      <c r="P206" s="349"/>
      <c r="Q206" s="349"/>
      <c r="R206" s="349"/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</row>
    <row r="207" spans="2:46" ht="17.399999999999999">
      <c r="B207" s="349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49"/>
      <c r="R207" s="349"/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  <c r="AK207" s="349"/>
      <c r="AL207" s="349"/>
      <c r="AM207" s="349"/>
      <c r="AN207" s="349"/>
      <c r="AO207" s="349"/>
      <c r="AP207" s="349"/>
      <c r="AQ207" s="349"/>
      <c r="AR207" s="349"/>
      <c r="AS207" s="349"/>
      <c r="AT207" s="349"/>
    </row>
    <row r="208" spans="2:46" ht="17.399999999999999">
      <c r="B208" s="349"/>
      <c r="C208" s="349"/>
      <c r="D208" s="349"/>
      <c r="E208" s="349"/>
      <c r="F208" s="349"/>
      <c r="G208" s="349"/>
      <c r="H208" s="349"/>
      <c r="I208" s="349"/>
      <c r="J208" s="349"/>
      <c r="K208" s="349"/>
      <c r="L208" s="349"/>
      <c r="M208" s="349"/>
      <c r="N208" s="349"/>
      <c r="O208" s="349"/>
      <c r="P208" s="349"/>
      <c r="Q208" s="349"/>
      <c r="R208" s="349"/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  <c r="AT208" s="349"/>
    </row>
    <row r="209" spans="2:46" ht="17.399999999999999">
      <c r="B209" s="349"/>
      <c r="C209" s="349"/>
      <c r="D209" s="349"/>
      <c r="E209" s="349"/>
      <c r="F209" s="349"/>
      <c r="G209" s="349"/>
      <c r="H209" s="349"/>
      <c r="I209" s="349"/>
      <c r="J209" s="349"/>
      <c r="K209" s="349"/>
      <c r="L209" s="349"/>
      <c r="M209" s="349"/>
      <c r="N209" s="349"/>
      <c r="O209" s="349"/>
      <c r="P209" s="349"/>
      <c r="Q209" s="349"/>
      <c r="R209" s="349"/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</row>
    <row r="210" spans="2:46" ht="17.399999999999999">
      <c r="B210" s="349"/>
      <c r="C210" s="349"/>
      <c r="D210" s="349"/>
      <c r="E210" s="349"/>
      <c r="F210" s="349"/>
      <c r="G210" s="349"/>
      <c r="H210" s="349"/>
      <c r="I210" s="349"/>
      <c r="J210" s="349"/>
      <c r="K210" s="349"/>
      <c r="L210" s="349"/>
      <c r="M210" s="349"/>
      <c r="N210" s="349"/>
      <c r="O210" s="349"/>
      <c r="P210" s="349"/>
      <c r="Q210" s="349"/>
      <c r="R210" s="349"/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</row>
    <row r="211" spans="2:46" ht="17.399999999999999">
      <c r="B211" s="349"/>
      <c r="C211" s="349"/>
      <c r="D211" s="349"/>
      <c r="E211" s="349"/>
      <c r="F211" s="349"/>
      <c r="G211" s="349"/>
      <c r="H211" s="349"/>
      <c r="I211" s="349"/>
      <c r="J211" s="349"/>
      <c r="K211" s="349"/>
      <c r="L211" s="349"/>
      <c r="M211" s="349"/>
      <c r="N211" s="349"/>
      <c r="O211" s="349"/>
      <c r="P211" s="349"/>
      <c r="Q211" s="349"/>
      <c r="R211" s="349"/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</row>
    <row r="212" spans="2:46" ht="17.399999999999999">
      <c r="B212" s="349"/>
      <c r="C212" s="349"/>
      <c r="D212" s="349"/>
      <c r="E212" s="349"/>
      <c r="F212" s="349"/>
      <c r="G212" s="349"/>
      <c r="H212" s="349"/>
      <c r="I212" s="349"/>
      <c r="J212" s="349"/>
      <c r="K212" s="349"/>
      <c r="L212" s="349"/>
      <c r="M212" s="349"/>
      <c r="N212" s="349"/>
      <c r="O212" s="349"/>
      <c r="P212" s="349"/>
      <c r="Q212" s="349"/>
      <c r="R212" s="349"/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  <c r="AK212" s="349"/>
      <c r="AL212" s="349"/>
      <c r="AM212" s="349"/>
      <c r="AN212" s="349"/>
      <c r="AO212" s="349"/>
      <c r="AP212" s="349"/>
      <c r="AQ212" s="349"/>
      <c r="AR212" s="349"/>
      <c r="AS212" s="349"/>
      <c r="AT212" s="349"/>
    </row>
    <row r="213" spans="2:46" ht="17.399999999999999">
      <c r="B213" s="349"/>
      <c r="C213" s="349"/>
      <c r="D213" s="349"/>
      <c r="E213" s="349"/>
      <c r="F213" s="349"/>
      <c r="G213" s="349"/>
      <c r="H213" s="349"/>
      <c r="I213" s="349"/>
      <c r="J213" s="349"/>
      <c r="K213" s="349"/>
      <c r="L213" s="349"/>
      <c r="M213" s="349"/>
      <c r="N213" s="349"/>
      <c r="O213" s="349"/>
      <c r="P213" s="349"/>
      <c r="Q213" s="349"/>
      <c r="R213" s="349"/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  <c r="AK213" s="349"/>
      <c r="AL213" s="349"/>
      <c r="AM213" s="349"/>
      <c r="AN213" s="349"/>
      <c r="AO213" s="349"/>
      <c r="AP213" s="349"/>
      <c r="AQ213" s="349"/>
      <c r="AR213" s="349"/>
      <c r="AS213" s="349"/>
      <c r="AT213" s="349"/>
    </row>
    <row r="214" spans="2:46" ht="17.399999999999999">
      <c r="B214" s="349"/>
      <c r="C214" s="349"/>
      <c r="D214" s="349"/>
      <c r="E214" s="349"/>
      <c r="F214" s="349"/>
      <c r="G214" s="349"/>
      <c r="H214" s="349"/>
      <c r="I214" s="349"/>
      <c r="J214" s="349"/>
      <c r="K214" s="349"/>
      <c r="L214" s="349"/>
      <c r="M214" s="349"/>
      <c r="N214" s="349"/>
      <c r="O214" s="349"/>
      <c r="P214" s="349"/>
      <c r="Q214" s="349"/>
      <c r="R214" s="349"/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  <c r="AL214" s="349"/>
      <c r="AM214" s="349"/>
      <c r="AN214" s="349"/>
      <c r="AO214" s="349"/>
      <c r="AP214" s="349"/>
      <c r="AQ214" s="349"/>
      <c r="AR214" s="349"/>
      <c r="AS214" s="349"/>
      <c r="AT214" s="349"/>
    </row>
    <row r="215" spans="2:46" ht="17.399999999999999">
      <c r="B215" s="349"/>
      <c r="C215" s="349"/>
      <c r="D215" s="349"/>
      <c r="E215" s="349"/>
      <c r="F215" s="349"/>
      <c r="G215" s="349"/>
      <c r="H215" s="349"/>
      <c r="I215" s="349"/>
      <c r="J215" s="349"/>
      <c r="K215" s="349"/>
      <c r="L215" s="349"/>
      <c r="M215" s="349"/>
      <c r="N215" s="349"/>
      <c r="O215" s="349"/>
      <c r="P215" s="349"/>
      <c r="Q215" s="349"/>
      <c r="R215" s="349"/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</row>
    <row r="216" spans="2:46" ht="17.399999999999999">
      <c r="B216" s="349"/>
      <c r="C216" s="349"/>
      <c r="D216" s="349"/>
      <c r="E216" s="349"/>
      <c r="F216" s="349"/>
      <c r="G216" s="349"/>
      <c r="H216" s="349"/>
      <c r="I216" s="349"/>
      <c r="J216" s="349"/>
      <c r="K216" s="349"/>
      <c r="L216" s="349"/>
      <c r="M216" s="349"/>
      <c r="N216" s="349"/>
      <c r="O216" s="349"/>
      <c r="P216" s="349"/>
      <c r="Q216" s="349"/>
      <c r="R216" s="349"/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</row>
    <row r="217" spans="2:46" ht="17.399999999999999">
      <c r="B217" s="349"/>
      <c r="C217" s="349"/>
      <c r="D217" s="349"/>
      <c r="E217" s="349"/>
      <c r="F217" s="349"/>
      <c r="G217" s="349"/>
      <c r="H217" s="349"/>
      <c r="I217" s="349"/>
      <c r="J217" s="349"/>
      <c r="K217" s="349"/>
      <c r="L217" s="349"/>
      <c r="M217" s="349"/>
      <c r="N217" s="349"/>
      <c r="O217" s="349"/>
      <c r="P217" s="349"/>
      <c r="Q217" s="349"/>
      <c r="R217" s="349"/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</row>
    <row r="218" spans="2:46" ht="17.399999999999999"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  <c r="O218" s="349"/>
      <c r="P218" s="349"/>
      <c r="Q218" s="349"/>
      <c r="R218" s="349"/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</row>
    <row r="219" spans="2:46" ht="17.399999999999999">
      <c r="B219" s="349"/>
      <c r="C219" s="349"/>
      <c r="D219" s="349"/>
      <c r="E219" s="349"/>
      <c r="F219" s="349"/>
      <c r="G219" s="349"/>
      <c r="H219" s="349"/>
      <c r="I219" s="349"/>
      <c r="J219" s="349"/>
      <c r="K219" s="349"/>
      <c r="L219" s="349"/>
      <c r="M219" s="349"/>
      <c r="N219" s="349"/>
      <c r="O219" s="349"/>
      <c r="P219" s="349"/>
      <c r="Q219" s="349"/>
      <c r="R219" s="349"/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</row>
    <row r="220" spans="2:46" ht="17.399999999999999">
      <c r="B220" s="349"/>
      <c r="C220" s="349"/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49"/>
      <c r="P220" s="349"/>
      <c r="Q220" s="349"/>
      <c r="R220" s="349"/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</row>
    <row r="221" spans="2:46" ht="17.399999999999999">
      <c r="B221" s="349"/>
      <c r="C221" s="349"/>
      <c r="D221" s="349"/>
      <c r="E221" s="349"/>
      <c r="F221" s="349"/>
      <c r="G221" s="349"/>
      <c r="H221" s="349"/>
      <c r="I221" s="349"/>
      <c r="J221" s="349"/>
      <c r="K221" s="349"/>
      <c r="L221" s="349"/>
      <c r="M221" s="349"/>
      <c r="N221" s="349"/>
      <c r="O221" s="349"/>
      <c r="P221" s="349"/>
      <c r="Q221" s="349"/>
      <c r="R221" s="349"/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  <c r="AL221" s="349"/>
      <c r="AM221" s="349"/>
      <c r="AN221" s="349"/>
      <c r="AO221" s="349"/>
      <c r="AP221" s="349"/>
      <c r="AQ221" s="349"/>
      <c r="AR221" s="349"/>
      <c r="AS221" s="349"/>
      <c r="AT221" s="349"/>
    </row>
    <row r="222" spans="2:46" ht="17.399999999999999">
      <c r="B222" s="349"/>
      <c r="C222" s="349"/>
      <c r="D222" s="349"/>
      <c r="E222" s="349"/>
      <c r="F222" s="349"/>
      <c r="G222" s="349"/>
      <c r="H222" s="349"/>
      <c r="I222" s="349"/>
      <c r="J222" s="349"/>
      <c r="K222" s="349"/>
      <c r="L222" s="349"/>
      <c r="M222" s="349"/>
      <c r="N222" s="349"/>
      <c r="O222" s="349"/>
      <c r="P222" s="349"/>
      <c r="Q222" s="349"/>
      <c r="R222" s="349"/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</row>
    <row r="223" spans="2:46" ht="17.399999999999999">
      <c r="B223" s="349"/>
      <c r="C223" s="349"/>
      <c r="D223" s="349"/>
      <c r="E223" s="349"/>
      <c r="F223" s="349"/>
      <c r="G223" s="349"/>
      <c r="H223" s="349"/>
      <c r="I223" s="349"/>
      <c r="J223" s="349"/>
      <c r="K223" s="349"/>
      <c r="L223" s="349"/>
      <c r="M223" s="349"/>
      <c r="N223" s="349"/>
      <c r="O223" s="349"/>
      <c r="P223" s="349"/>
      <c r="Q223" s="349"/>
      <c r="R223" s="349"/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</row>
    <row r="224" spans="2:46" ht="17.399999999999999">
      <c r="B224" s="349"/>
      <c r="C224" s="349"/>
      <c r="D224" s="349"/>
      <c r="E224" s="349"/>
      <c r="F224" s="349"/>
      <c r="G224" s="349"/>
      <c r="H224" s="349"/>
      <c r="I224" s="349"/>
      <c r="J224" s="349"/>
      <c r="K224" s="349"/>
      <c r="L224" s="349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  <c r="AL224" s="349"/>
      <c r="AM224" s="349"/>
      <c r="AN224" s="349"/>
      <c r="AO224" s="349"/>
      <c r="AP224" s="349"/>
      <c r="AQ224" s="349"/>
      <c r="AR224" s="349"/>
      <c r="AS224" s="349"/>
      <c r="AT224" s="349"/>
    </row>
    <row r="225" spans="2:46" ht="17.399999999999999">
      <c r="B225" s="349"/>
      <c r="C225" s="349"/>
      <c r="D225" s="349"/>
      <c r="E225" s="349"/>
      <c r="F225" s="349"/>
      <c r="G225" s="349"/>
      <c r="H225" s="349"/>
      <c r="I225" s="349"/>
      <c r="J225" s="349"/>
      <c r="K225" s="349"/>
      <c r="L225" s="349"/>
      <c r="M225" s="349"/>
      <c r="N225" s="349"/>
      <c r="O225" s="349"/>
      <c r="P225" s="349"/>
      <c r="Q225" s="349"/>
      <c r="R225" s="349"/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</row>
    <row r="226" spans="2:46" ht="17.399999999999999">
      <c r="B226" s="349"/>
      <c r="C226" s="349"/>
      <c r="D226" s="349"/>
      <c r="E226" s="349"/>
      <c r="F226" s="349"/>
      <c r="G226" s="349"/>
      <c r="H226" s="349"/>
      <c r="I226" s="349"/>
      <c r="J226" s="349"/>
      <c r="K226" s="349"/>
      <c r="L226" s="349"/>
      <c r="M226" s="349"/>
      <c r="N226" s="349"/>
      <c r="O226" s="349"/>
      <c r="P226" s="349"/>
      <c r="Q226" s="349"/>
      <c r="R226" s="349"/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  <c r="AL226" s="349"/>
      <c r="AM226" s="349"/>
      <c r="AN226" s="349"/>
      <c r="AO226" s="349"/>
      <c r="AP226" s="349"/>
      <c r="AQ226" s="349"/>
      <c r="AR226" s="349"/>
      <c r="AS226" s="349"/>
      <c r="AT226" s="349"/>
    </row>
    <row r="227" spans="2:46" ht="17.399999999999999">
      <c r="B227" s="349"/>
      <c r="C227" s="349"/>
      <c r="D227" s="349"/>
      <c r="E227" s="349"/>
      <c r="F227" s="349"/>
      <c r="G227" s="349"/>
      <c r="H227" s="349"/>
      <c r="I227" s="349"/>
      <c r="J227" s="349"/>
      <c r="K227" s="349"/>
      <c r="L227" s="349"/>
      <c r="M227" s="349"/>
      <c r="N227" s="349"/>
      <c r="O227" s="349"/>
      <c r="P227" s="349"/>
      <c r="Q227" s="349"/>
      <c r="R227" s="349"/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</row>
  </sheetData>
  <sortState xmlns:xlrd2="http://schemas.microsoft.com/office/spreadsheetml/2017/richdata2" ref="B3:E35">
    <sortCondition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K21" sqref="K21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7" t="s">
        <v>97</v>
      </c>
      <c r="B1" s="357"/>
      <c r="C1" s="357"/>
      <c r="D1" s="357"/>
      <c r="E1" s="357"/>
      <c r="F1" s="357"/>
      <c r="G1" s="357"/>
      <c r="H1" s="358"/>
      <c r="I1" s="358"/>
      <c r="J1" s="358"/>
      <c r="K1" s="358"/>
      <c r="L1" s="358"/>
    </row>
    <row r="2" spans="1:12" ht="17.399999999999999">
      <c r="A2" s="349"/>
      <c r="B2" s="349"/>
      <c r="C2" s="351" t="s">
        <v>92</v>
      </c>
      <c r="D2" s="351"/>
      <c r="E2" s="351"/>
      <c r="F2" s="351" t="s">
        <v>91</v>
      </c>
      <c r="G2" s="351"/>
    </row>
    <row r="3" spans="1:12" ht="17.399999999999999">
      <c r="A3" s="349"/>
      <c r="B3" s="349"/>
      <c r="C3" s="351">
        <v>20</v>
      </c>
      <c r="D3" s="351"/>
      <c r="E3" s="351"/>
      <c r="F3" s="351" t="s">
        <v>95</v>
      </c>
      <c r="G3" s="351"/>
    </row>
    <row r="4" spans="1:12" ht="17.399999999999999">
      <c r="A4" s="349"/>
      <c r="B4" s="349"/>
      <c r="C4" s="351" t="s">
        <v>94</v>
      </c>
      <c r="D4" s="351" t="s">
        <v>93</v>
      </c>
      <c r="E4" s="368"/>
      <c r="F4" s="351" t="s">
        <v>96</v>
      </c>
      <c r="G4" s="351" t="s">
        <v>93</v>
      </c>
    </row>
    <row r="5" spans="1:12" ht="17.399999999999999">
      <c r="A5" s="351">
        <v>1</v>
      </c>
      <c r="B5" s="349" t="s">
        <v>49</v>
      </c>
      <c r="C5" s="351">
        <v>2956</v>
      </c>
      <c r="D5" s="355">
        <v>147.80000000000001</v>
      </c>
      <c r="E5" s="366"/>
      <c r="F5" s="351">
        <v>2891</v>
      </c>
      <c r="G5" s="355">
        <v>144.55000000000001</v>
      </c>
    </row>
    <row r="6" spans="1:12" ht="17.399999999999999">
      <c r="A6" s="351">
        <v>2</v>
      </c>
      <c r="B6" s="349" t="s">
        <v>27</v>
      </c>
      <c r="C6" s="356">
        <v>2952</v>
      </c>
      <c r="D6" s="355">
        <v>147.6</v>
      </c>
      <c r="E6" s="366"/>
      <c r="F6" s="356">
        <v>2952</v>
      </c>
      <c r="G6" s="355">
        <v>147.6</v>
      </c>
    </row>
    <row r="7" spans="1:12" ht="17.399999999999999">
      <c r="A7" s="351">
        <v>3</v>
      </c>
      <c r="B7" s="349" t="s">
        <v>23</v>
      </c>
      <c r="C7" s="356">
        <v>2935</v>
      </c>
      <c r="D7" s="355">
        <v>146.75</v>
      </c>
      <c r="E7" s="366" t="s">
        <v>92</v>
      </c>
      <c r="F7" s="356">
        <v>2935</v>
      </c>
      <c r="G7" s="355">
        <v>146.75</v>
      </c>
    </row>
    <row r="8" spans="1:12" ht="17.399999999999999">
      <c r="A8" s="351">
        <v>4</v>
      </c>
      <c r="B8" s="349" t="s">
        <v>50</v>
      </c>
      <c r="C8" s="351">
        <v>2919</v>
      </c>
      <c r="D8" s="355">
        <v>145.94999999999999</v>
      </c>
      <c r="E8" s="366"/>
      <c r="F8" s="351">
        <v>2919</v>
      </c>
      <c r="G8" s="355">
        <v>145.94999999999999</v>
      </c>
    </row>
    <row r="9" spans="1:12" ht="17.399999999999999">
      <c r="A9" s="351">
        <v>5</v>
      </c>
      <c r="B9" s="349" t="s">
        <v>66</v>
      </c>
      <c r="C9" s="351">
        <v>2916</v>
      </c>
      <c r="D9" s="355">
        <v>145.80000000000001</v>
      </c>
      <c r="E9" s="366" t="s">
        <v>92</v>
      </c>
      <c r="F9" s="356">
        <v>2916</v>
      </c>
      <c r="G9" s="355">
        <v>145.80000000000001</v>
      </c>
      <c r="I9" s="367"/>
    </row>
    <row r="10" spans="1:12" ht="17.399999999999999">
      <c r="A10" s="351">
        <v>6</v>
      </c>
      <c r="B10" s="349" t="s">
        <v>24</v>
      </c>
      <c r="C10" s="351">
        <v>2887</v>
      </c>
      <c r="D10" s="355">
        <v>144.35</v>
      </c>
      <c r="E10" s="366"/>
      <c r="F10" s="351">
        <v>2885</v>
      </c>
      <c r="G10" s="355">
        <v>144.25</v>
      </c>
    </row>
    <row r="11" spans="1:12" ht="17.399999999999999">
      <c r="A11" s="351">
        <v>7</v>
      </c>
      <c r="B11" s="349" t="s">
        <v>38</v>
      </c>
      <c r="C11" s="351">
        <v>2880</v>
      </c>
      <c r="D11" s="355">
        <v>144</v>
      </c>
      <c r="E11" s="366"/>
      <c r="F11" s="351">
        <v>2880</v>
      </c>
      <c r="G11" s="355">
        <v>144</v>
      </c>
    </row>
    <row r="12" spans="1:12" ht="17.399999999999999">
      <c r="A12" s="351">
        <v>8</v>
      </c>
      <c r="B12" s="349" t="s">
        <v>54</v>
      </c>
      <c r="C12" s="351">
        <v>2869</v>
      </c>
      <c r="D12" s="355">
        <v>143.44999999999999</v>
      </c>
      <c r="E12" s="366"/>
      <c r="F12" s="351">
        <v>2869</v>
      </c>
      <c r="G12" s="355">
        <v>143.44999999999999</v>
      </c>
    </row>
    <row r="13" spans="1:12" ht="17.399999999999999">
      <c r="A13" s="351">
        <v>9</v>
      </c>
      <c r="B13" s="349" t="s">
        <v>26</v>
      </c>
      <c r="C13" s="351">
        <v>2861</v>
      </c>
      <c r="D13" s="355">
        <v>143.05000000000001</v>
      </c>
      <c r="E13" s="366"/>
      <c r="F13" s="351">
        <v>1404</v>
      </c>
      <c r="G13" s="355">
        <v>140.4</v>
      </c>
    </row>
    <row r="14" spans="1:12" ht="17.399999999999999">
      <c r="A14" s="351">
        <v>10</v>
      </c>
      <c r="B14" s="349" t="s">
        <v>22</v>
      </c>
      <c r="C14" s="351">
        <v>2857</v>
      </c>
      <c r="D14" s="355">
        <v>142.85</v>
      </c>
      <c r="E14" s="366"/>
      <c r="F14" s="351">
        <v>2857</v>
      </c>
      <c r="G14" s="355">
        <v>142.85</v>
      </c>
    </row>
    <row r="15" spans="1:12" ht="17.399999999999999">
      <c r="A15" s="351">
        <v>11</v>
      </c>
      <c r="B15" s="349" t="s">
        <v>25</v>
      </c>
      <c r="C15" s="351">
        <v>2846</v>
      </c>
      <c r="D15" s="355">
        <v>142.30000000000001</v>
      </c>
      <c r="F15" s="351">
        <v>2800</v>
      </c>
      <c r="G15" s="355">
        <v>140</v>
      </c>
    </row>
    <row r="16" spans="1:12" ht="17.399999999999999">
      <c r="A16" s="351">
        <v>12</v>
      </c>
      <c r="B16" s="349" t="s">
        <v>3</v>
      </c>
      <c r="C16" s="351">
        <v>2813</v>
      </c>
      <c r="D16" s="355">
        <v>140.65</v>
      </c>
      <c r="E16" s="366"/>
      <c r="F16" s="351">
        <v>2727</v>
      </c>
      <c r="G16" s="355">
        <v>136.35</v>
      </c>
    </row>
    <row r="17" spans="1:7" ht="17.399999999999999">
      <c r="A17" s="351">
        <v>13</v>
      </c>
      <c r="B17" s="349" t="s">
        <v>60</v>
      </c>
      <c r="C17" s="351">
        <v>2803</v>
      </c>
      <c r="D17" s="355">
        <v>140.15</v>
      </c>
      <c r="E17" s="366"/>
      <c r="F17" s="356">
        <v>2803</v>
      </c>
      <c r="G17" s="355">
        <v>140.15</v>
      </c>
    </row>
    <row r="18" spans="1:7" ht="17.399999999999999">
      <c r="A18" s="351">
        <v>14</v>
      </c>
      <c r="B18" s="349" t="s">
        <v>30</v>
      </c>
      <c r="C18" s="351">
        <v>2799</v>
      </c>
      <c r="D18" s="355">
        <v>139.94999999999999</v>
      </c>
      <c r="E18" s="366"/>
      <c r="F18" s="351">
        <v>2785</v>
      </c>
      <c r="G18" s="355">
        <v>139.25</v>
      </c>
    </row>
    <row r="19" spans="1:7" ht="17.399999999999999">
      <c r="A19" s="351">
        <v>15</v>
      </c>
      <c r="B19" s="349" t="s">
        <v>36</v>
      </c>
      <c r="C19" s="351">
        <v>2767</v>
      </c>
      <c r="D19" s="355">
        <v>138.35</v>
      </c>
      <c r="E19" s="366"/>
      <c r="F19" s="351">
        <v>1423</v>
      </c>
      <c r="G19" s="355">
        <v>142.30000000000001</v>
      </c>
    </row>
    <row r="20" spans="1:7" ht="17.399999999999999">
      <c r="A20" s="351">
        <v>16</v>
      </c>
      <c r="B20" s="349" t="s">
        <v>12</v>
      </c>
      <c r="C20" s="356">
        <v>2755</v>
      </c>
      <c r="D20" s="355">
        <v>137.75</v>
      </c>
      <c r="E20" s="366"/>
      <c r="F20" s="356">
        <v>2750</v>
      </c>
      <c r="G20" s="355">
        <v>137.5</v>
      </c>
    </row>
    <row r="21" spans="1:7" ht="17.399999999999999">
      <c r="A21" s="351">
        <v>17</v>
      </c>
      <c r="B21" s="349" t="s">
        <v>83</v>
      </c>
      <c r="C21" s="351">
        <v>2749</v>
      </c>
      <c r="D21" s="355">
        <v>137.44999999999999</v>
      </c>
      <c r="E21" s="366" t="s">
        <v>92</v>
      </c>
      <c r="F21" s="356">
        <v>2749</v>
      </c>
      <c r="G21" s="355">
        <v>137.44999999999999</v>
      </c>
    </row>
    <row r="22" spans="1:7" ht="17.399999999999999">
      <c r="A22" s="351">
        <v>18</v>
      </c>
      <c r="B22" s="349" t="s">
        <v>29</v>
      </c>
      <c r="C22" s="351">
        <v>2736</v>
      </c>
      <c r="D22" s="355">
        <v>136.80000000000001</v>
      </c>
      <c r="E22" s="366"/>
      <c r="F22" s="351">
        <v>2736</v>
      </c>
      <c r="G22" s="355">
        <v>136.80000000000001</v>
      </c>
    </row>
    <row r="23" spans="1:7" ht="17.399999999999999">
      <c r="A23" s="351">
        <v>19</v>
      </c>
      <c r="B23" s="349" t="s">
        <v>4</v>
      </c>
      <c r="C23" s="351">
        <v>2717</v>
      </c>
      <c r="D23" s="355">
        <v>135.85</v>
      </c>
      <c r="E23" s="366"/>
      <c r="F23" s="351">
        <v>2717</v>
      </c>
      <c r="G23" s="355">
        <v>135.85</v>
      </c>
    </row>
    <row r="24" spans="1:7" ht="17.399999999999999">
      <c r="A24" s="351">
        <v>20</v>
      </c>
      <c r="B24" s="349" t="s">
        <v>28</v>
      </c>
      <c r="C24" s="351">
        <v>2714</v>
      </c>
      <c r="D24" s="355">
        <v>135.69999999999999</v>
      </c>
      <c r="F24" s="351">
        <v>2684</v>
      </c>
      <c r="G24" s="355">
        <v>134.19999999999999</v>
      </c>
    </row>
    <row r="25" spans="1:7" ht="17.399999999999999">
      <c r="A25" s="351">
        <v>21</v>
      </c>
      <c r="B25" s="349" t="s">
        <v>34</v>
      </c>
      <c r="C25" s="356">
        <v>2666</v>
      </c>
      <c r="D25" s="355">
        <v>133.30000000000001</v>
      </c>
      <c r="E25" s="366"/>
      <c r="F25" s="356">
        <v>2509</v>
      </c>
      <c r="G25" s="355">
        <v>125.45</v>
      </c>
    </row>
    <row r="26" spans="1:7" ht="17.399999999999999">
      <c r="A26" s="351">
        <v>22</v>
      </c>
      <c r="B26" s="349" t="s">
        <v>37</v>
      </c>
      <c r="C26" s="356">
        <v>2645</v>
      </c>
      <c r="D26" s="355">
        <v>132.25</v>
      </c>
      <c r="E26" s="366" t="s">
        <v>92</v>
      </c>
      <c r="F26" s="356">
        <v>2645</v>
      </c>
      <c r="G26" s="355">
        <v>132.25</v>
      </c>
    </row>
    <row r="27" spans="1:7" ht="17.399999999999999">
      <c r="A27" s="351">
        <v>23</v>
      </c>
      <c r="B27" s="349" t="s">
        <v>51</v>
      </c>
      <c r="C27" s="356">
        <v>2639</v>
      </c>
      <c r="D27" s="355">
        <v>131.94999999999999</v>
      </c>
      <c r="E27" s="366"/>
      <c r="F27" s="356">
        <v>0</v>
      </c>
      <c r="G27" s="355">
        <v>0</v>
      </c>
    </row>
    <row r="28" spans="1:7" ht="17.399999999999999">
      <c r="A28" s="351">
        <v>24</v>
      </c>
      <c r="B28" s="349" t="s">
        <v>55</v>
      </c>
      <c r="C28" s="351">
        <v>2635</v>
      </c>
      <c r="D28" s="355">
        <v>131.75</v>
      </c>
      <c r="F28" s="356">
        <v>2635</v>
      </c>
      <c r="G28" s="355">
        <v>131.75</v>
      </c>
    </row>
    <row r="29" spans="1:7" ht="17.399999999999999">
      <c r="A29" s="351">
        <v>25</v>
      </c>
      <c r="B29" s="349" t="s">
        <v>53</v>
      </c>
      <c r="C29" s="356">
        <v>2613</v>
      </c>
      <c r="D29" s="355">
        <v>130.65</v>
      </c>
      <c r="E29" s="366"/>
      <c r="F29" s="356">
        <v>2551</v>
      </c>
      <c r="G29" s="355">
        <v>127.55</v>
      </c>
    </row>
    <row r="30" spans="1:7" ht="17.399999999999999">
      <c r="A30" s="351">
        <v>26</v>
      </c>
      <c r="B30" s="349" t="s">
        <v>78</v>
      </c>
      <c r="C30" s="351">
        <v>2588</v>
      </c>
      <c r="D30" s="355">
        <v>129.4</v>
      </c>
      <c r="E30" s="366"/>
      <c r="F30" s="356">
        <v>2588</v>
      </c>
      <c r="G30" s="355">
        <v>129.4</v>
      </c>
    </row>
    <row r="31" spans="1:7" ht="17.399999999999999">
      <c r="A31" s="351">
        <v>27</v>
      </c>
      <c r="B31" s="349" t="s">
        <v>32</v>
      </c>
      <c r="C31" s="356">
        <v>2538</v>
      </c>
      <c r="D31" s="355">
        <v>126.9</v>
      </c>
      <c r="E31" s="366"/>
      <c r="F31" s="356">
        <v>2538</v>
      </c>
      <c r="G31" s="355">
        <v>126.9</v>
      </c>
    </row>
    <row r="32" spans="1:7" ht="17.399999999999999">
      <c r="A32" s="351">
        <v>28</v>
      </c>
      <c r="B32" s="349" t="s">
        <v>41</v>
      </c>
      <c r="C32" s="351">
        <v>2515</v>
      </c>
      <c r="D32" s="355">
        <v>125.75</v>
      </c>
      <c r="E32" s="366"/>
      <c r="F32" s="356">
        <v>2366</v>
      </c>
      <c r="G32" s="355">
        <v>118.3</v>
      </c>
    </row>
    <row r="33" spans="1:7" ht="17.399999999999999">
      <c r="A33" s="351">
        <v>29</v>
      </c>
      <c r="B33" s="349" t="s">
        <v>90</v>
      </c>
      <c r="C33" s="356">
        <v>2510</v>
      </c>
      <c r="D33" s="355">
        <v>125.5</v>
      </c>
      <c r="E33" s="366"/>
      <c r="F33" s="356">
        <v>2510</v>
      </c>
      <c r="G33" s="355">
        <v>125.5</v>
      </c>
    </row>
    <row r="34" spans="1:7" ht="17.399999999999999">
      <c r="A34" s="351">
        <v>30</v>
      </c>
      <c r="B34" s="349" t="s">
        <v>33</v>
      </c>
      <c r="C34" s="356">
        <v>2501</v>
      </c>
      <c r="D34" s="355">
        <v>125.05</v>
      </c>
      <c r="E34" s="366"/>
      <c r="F34" s="356">
        <v>2389</v>
      </c>
      <c r="G34" s="355">
        <v>119.45</v>
      </c>
    </row>
    <row r="35" spans="1:7" ht="17.399999999999999">
      <c r="A35" s="351">
        <v>31</v>
      </c>
      <c r="B35" s="349" t="s">
        <v>61</v>
      </c>
      <c r="C35" s="351">
        <v>2419</v>
      </c>
      <c r="D35" s="355">
        <v>120.95</v>
      </c>
      <c r="E35" s="366"/>
      <c r="F35" s="356">
        <v>2419</v>
      </c>
      <c r="G35" s="355">
        <v>120.95</v>
      </c>
    </row>
    <row r="36" spans="1:7" ht="17.399999999999999">
      <c r="A36" s="351">
        <v>32</v>
      </c>
      <c r="B36" s="349" t="s">
        <v>63</v>
      </c>
      <c r="C36" s="351">
        <v>2415</v>
      </c>
      <c r="D36" s="355">
        <v>120.75</v>
      </c>
      <c r="E36" s="366"/>
      <c r="F36" s="356">
        <v>2415</v>
      </c>
      <c r="G36" s="355">
        <v>120.75</v>
      </c>
    </row>
    <row r="37" spans="1:7" ht="17.399999999999999">
      <c r="A37" s="351">
        <v>33</v>
      </c>
      <c r="B37" s="349" t="s">
        <v>77</v>
      </c>
      <c r="C37" s="356">
        <v>2413</v>
      </c>
      <c r="D37" s="355">
        <v>120.65</v>
      </c>
      <c r="E37" s="366"/>
      <c r="F37" s="356">
        <v>2413</v>
      </c>
      <c r="G37" s="355">
        <v>120.65</v>
      </c>
    </row>
    <row r="38" spans="1:7" ht="17.399999999999999">
      <c r="A38" s="351">
        <v>34</v>
      </c>
      <c r="B38" s="349" t="s">
        <v>35</v>
      </c>
      <c r="C38" s="356">
        <v>2411</v>
      </c>
      <c r="D38" s="355">
        <v>120.55</v>
      </c>
      <c r="E38" s="366"/>
      <c r="F38" s="356">
        <v>2411</v>
      </c>
      <c r="G38" s="355">
        <v>120.55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4"/>
  <sheetViews>
    <sheetView workbookViewId="0">
      <selection activeCell="J39" sqref="J39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71" t="s">
        <v>100</v>
      </c>
      <c r="C1" s="371"/>
      <c r="D1" s="371"/>
      <c r="E1" s="371"/>
      <c r="F1" s="371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66</v>
      </c>
      <c r="C3" s="73">
        <v>2916</v>
      </c>
      <c r="D3" s="135">
        <v>145.80000000000001</v>
      </c>
      <c r="E3" s="293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23</v>
      </c>
      <c r="C4" s="73">
        <v>2935</v>
      </c>
      <c r="D4" s="135">
        <v>146.75</v>
      </c>
      <c r="E4" s="293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27</v>
      </c>
      <c r="C5" s="73">
        <v>2909</v>
      </c>
      <c r="D5" s="135">
        <v>145.44999999999999</v>
      </c>
      <c r="E5" s="293">
        <v>28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38</v>
      </c>
      <c r="C6" s="73">
        <v>2833</v>
      </c>
      <c r="D6" s="135">
        <v>141.65</v>
      </c>
      <c r="E6" s="293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54</v>
      </c>
      <c r="C7" s="95">
        <v>2849</v>
      </c>
      <c r="D7" s="135">
        <v>142.44999999999999</v>
      </c>
      <c r="E7" s="293">
        <v>27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22</v>
      </c>
      <c r="C8" s="73">
        <v>2836</v>
      </c>
      <c r="D8" s="135">
        <v>141.80000000000001</v>
      </c>
      <c r="E8" s="293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49</v>
      </c>
      <c r="C9" s="73">
        <v>2783</v>
      </c>
      <c r="D9" s="135">
        <v>139.15</v>
      </c>
      <c r="E9" s="293">
        <v>26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24</v>
      </c>
      <c r="C10" s="73">
        <v>2815</v>
      </c>
      <c r="D10" s="135">
        <v>140.75</v>
      </c>
      <c r="E10" s="293">
        <v>25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25</v>
      </c>
      <c r="C11" s="73">
        <v>2766</v>
      </c>
      <c r="D11" s="135">
        <v>138.30000000000001</v>
      </c>
      <c r="E11" s="293">
        <v>24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50</v>
      </c>
      <c r="C13" s="307">
        <v>0</v>
      </c>
      <c r="D13" s="138">
        <v>0</v>
      </c>
      <c r="E13" s="401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6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3</v>
      </c>
      <c r="C16" s="95">
        <v>2727</v>
      </c>
      <c r="D16" s="124">
        <v>136.35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28</v>
      </c>
      <c r="C17" s="73">
        <v>2669</v>
      </c>
      <c r="D17" s="124">
        <v>133.44999999999999</v>
      </c>
      <c r="E17" s="125">
        <v>29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37</v>
      </c>
      <c r="C18" s="73">
        <v>2645</v>
      </c>
      <c r="D18" s="124">
        <v>132.25</v>
      </c>
      <c r="E18" s="140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12</v>
      </c>
      <c r="C19" s="73">
        <v>2750</v>
      </c>
      <c r="D19" s="124">
        <v>137.5</v>
      </c>
      <c r="E19" s="125">
        <v>28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29</v>
      </c>
      <c r="C20" s="95">
        <v>2696</v>
      </c>
      <c r="D20" s="124">
        <v>134.80000000000001</v>
      </c>
      <c r="E20" s="125">
        <v>28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4</v>
      </c>
      <c r="C21" s="95">
        <v>2638</v>
      </c>
      <c r="D21" s="124">
        <v>131.9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60</v>
      </c>
      <c r="C22" s="73">
        <v>2682</v>
      </c>
      <c r="D22" s="124">
        <v>134.1</v>
      </c>
      <c r="E22" s="125">
        <v>27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30</v>
      </c>
      <c r="C23" s="73">
        <v>2730</v>
      </c>
      <c r="D23" s="124">
        <v>136.5</v>
      </c>
      <c r="E23" s="125">
        <v>26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55</v>
      </c>
      <c r="C24" s="73">
        <v>2582</v>
      </c>
      <c r="D24" s="124">
        <v>129.1</v>
      </c>
      <c r="E24" s="125">
        <v>26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2749</v>
      </c>
      <c r="D25" s="124">
        <v>137.44999999999999</v>
      </c>
      <c r="E25" s="125">
        <v>25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78</v>
      </c>
      <c r="C26" s="96">
        <v>2569</v>
      </c>
      <c r="D26" s="294">
        <v>128.44999999999999</v>
      </c>
      <c r="E26" s="129">
        <v>19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94">
        <v>0</v>
      </c>
      <c r="E27" s="363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32</v>
      </c>
      <c r="C30" s="73">
        <v>2490</v>
      </c>
      <c r="D30" s="124">
        <v>124.5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63</v>
      </c>
      <c r="C31" s="73">
        <v>2377</v>
      </c>
      <c r="D31" s="124">
        <v>118.85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31</v>
      </c>
      <c r="C32" s="73">
        <v>2479</v>
      </c>
      <c r="D32" s="124">
        <v>123.95</v>
      </c>
      <c r="E32" s="125">
        <v>29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77</v>
      </c>
      <c r="C33" s="73">
        <v>2361</v>
      </c>
      <c r="D33" s="124">
        <v>118.05</v>
      </c>
      <c r="E33" s="125">
        <v>28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61</v>
      </c>
      <c r="C34" s="73">
        <v>2348</v>
      </c>
      <c r="D34" s="52">
        <v>117.4</v>
      </c>
      <c r="E34" s="125">
        <v>28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41</v>
      </c>
      <c r="C35" s="73">
        <v>0</v>
      </c>
      <c r="D35" s="52">
        <v>0</v>
      </c>
      <c r="E35" s="125">
        <v>0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53</v>
      </c>
      <c r="C36" s="73">
        <v>0</v>
      </c>
      <c r="D36" s="52">
        <v>0</v>
      </c>
      <c r="E36" s="125">
        <v>0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33</v>
      </c>
      <c r="C37" s="95">
        <v>0</v>
      </c>
      <c r="D37" s="52">
        <v>0</v>
      </c>
      <c r="E37" s="125">
        <v>0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6" t="s">
        <v>34</v>
      </c>
      <c r="C38" s="53">
        <v>0</v>
      </c>
      <c r="D38" s="127">
        <v>0</v>
      </c>
      <c r="E38" s="128">
        <v>0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50"/>
      <c r="B39" s="104"/>
      <c r="C39" s="105"/>
      <c r="D39" s="106"/>
      <c r="E39" s="107"/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94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94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14"/>
      <c r="B50" s="109"/>
      <c r="C50" s="94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15"/>
      <c r="C51" s="116"/>
      <c r="D51" s="117"/>
      <c r="E51" s="11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L42" sqref="L42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2" t="s">
        <v>7</v>
      </c>
      <c r="G1" s="372"/>
      <c r="H1" s="372"/>
      <c r="I1" s="58"/>
      <c r="J1" s="58"/>
      <c r="K1" s="59"/>
      <c r="L1" s="372" t="s">
        <v>8</v>
      </c>
      <c r="M1" s="372"/>
      <c r="N1" s="372"/>
      <c r="O1" s="58"/>
      <c r="P1" s="58"/>
      <c r="Q1" s="59"/>
      <c r="R1" s="372" t="s">
        <v>9</v>
      </c>
      <c r="S1" s="372"/>
      <c r="T1" s="372"/>
      <c r="U1" s="58"/>
      <c r="V1" s="58"/>
      <c r="W1" s="59"/>
      <c r="X1" s="372" t="s">
        <v>56</v>
      </c>
      <c r="Y1" s="372"/>
      <c r="Z1" s="372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7">
        <v>1</v>
      </c>
      <c r="C3" s="318" t="s">
        <v>23</v>
      </c>
      <c r="D3" s="264">
        <f>SUM(K3+Q3+W3+AC3)</f>
        <v>2935</v>
      </c>
      <c r="E3" s="283">
        <f>SUM(D3)/20</f>
        <v>146.75</v>
      </c>
      <c r="F3" s="265">
        <v>143</v>
      </c>
      <c r="G3" s="265">
        <v>143</v>
      </c>
      <c r="H3" s="265">
        <v>148</v>
      </c>
      <c r="I3" s="265">
        <v>150</v>
      </c>
      <c r="J3" s="265">
        <v>148</v>
      </c>
      <c r="K3" s="264">
        <f>SUM(F3:J3)</f>
        <v>732</v>
      </c>
      <c r="L3" s="265">
        <v>148</v>
      </c>
      <c r="M3" s="265">
        <v>148</v>
      </c>
      <c r="N3" s="265">
        <v>143</v>
      </c>
      <c r="O3" s="265">
        <v>148</v>
      </c>
      <c r="P3" s="265">
        <v>148</v>
      </c>
      <c r="Q3" s="264">
        <f>SUM(L3:P3)</f>
        <v>735</v>
      </c>
      <c r="R3" s="284">
        <v>132</v>
      </c>
      <c r="S3" s="265">
        <v>148</v>
      </c>
      <c r="T3" s="265">
        <v>148</v>
      </c>
      <c r="U3" s="265">
        <v>148</v>
      </c>
      <c r="V3" s="265">
        <v>148</v>
      </c>
      <c r="W3" s="264">
        <f>SUM(R3:V3)</f>
        <v>724</v>
      </c>
      <c r="X3" s="285">
        <v>148</v>
      </c>
      <c r="Y3" s="285">
        <v>148</v>
      </c>
      <c r="Z3" s="285">
        <v>152</v>
      </c>
      <c r="AA3" s="285">
        <v>148</v>
      </c>
      <c r="AB3" s="285">
        <v>148</v>
      </c>
      <c r="AC3" s="286">
        <f>SUM(X3:AB3)</f>
        <v>744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1">
        <v>2</v>
      </c>
      <c r="C4" s="288" t="s">
        <v>66</v>
      </c>
      <c r="D4" s="60">
        <f>SUM(K4+Q4+W4+AC4)</f>
        <v>2916</v>
      </c>
      <c r="E4" s="61">
        <f>SUM(D4)/20</f>
        <v>145.80000000000001</v>
      </c>
      <c r="F4" s="62">
        <v>144</v>
      </c>
      <c r="G4" s="62">
        <v>144</v>
      </c>
      <c r="H4" s="62">
        <v>148</v>
      </c>
      <c r="I4" s="62">
        <v>152</v>
      </c>
      <c r="J4" s="62">
        <v>144</v>
      </c>
      <c r="K4" s="60">
        <f>SUM(F4:J4)</f>
        <v>732</v>
      </c>
      <c r="L4" s="62">
        <v>148</v>
      </c>
      <c r="M4" s="62">
        <v>140</v>
      </c>
      <c r="N4" s="62">
        <v>152</v>
      </c>
      <c r="O4" s="62">
        <v>146</v>
      </c>
      <c r="P4" s="62">
        <v>144</v>
      </c>
      <c r="Q4" s="60">
        <f>SUM(L4:P4)</f>
        <v>730</v>
      </c>
      <c r="R4" s="402">
        <v>148</v>
      </c>
      <c r="S4" s="62">
        <v>146</v>
      </c>
      <c r="T4" s="62">
        <v>152</v>
      </c>
      <c r="U4" s="62">
        <v>146</v>
      </c>
      <c r="V4" s="62">
        <v>146</v>
      </c>
      <c r="W4" s="60">
        <f>SUM(R4:V4)</f>
        <v>738</v>
      </c>
      <c r="X4" s="403">
        <v>144</v>
      </c>
      <c r="Y4" s="403">
        <v>144</v>
      </c>
      <c r="Z4" s="403">
        <v>140</v>
      </c>
      <c r="AA4" s="403">
        <v>141</v>
      </c>
      <c r="AB4" s="403">
        <v>147</v>
      </c>
      <c r="AC4" s="287">
        <f>SUM(X4:AB4)</f>
        <v>716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1">
        <v>3</v>
      </c>
      <c r="C5" s="288" t="s">
        <v>27</v>
      </c>
      <c r="D5" s="60">
        <f>SUM(K5+Q5+W5+AC5)</f>
        <v>2909</v>
      </c>
      <c r="E5" s="61">
        <f>SUM(D5)/20</f>
        <v>145.44999999999999</v>
      </c>
      <c r="F5" s="62">
        <v>144</v>
      </c>
      <c r="G5" s="62">
        <v>144</v>
      </c>
      <c r="H5" s="62">
        <v>144</v>
      </c>
      <c r="I5" s="62">
        <v>144</v>
      </c>
      <c r="J5" s="62">
        <v>132</v>
      </c>
      <c r="K5" s="60">
        <f>SUM(F5:J5)</f>
        <v>708</v>
      </c>
      <c r="L5" s="62">
        <v>148</v>
      </c>
      <c r="M5" s="62">
        <v>148</v>
      </c>
      <c r="N5" s="62">
        <v>148</v>
      </c>
      <c r="O5" s="62">
        <v>148</v>
      </c>
      <c r="P5" s="62">
        <v>148</v>
      </c>
      <c r="Q5" s="60">
        <f>SUM(L5:P5)</f>
        <v>740</v>
      </c>
      <c r="R5" s="62">
        <v>144</v>
      </c>
      <c r="S5" s="62">
        <v>133</v>
      </c>
      <c r="T5" s="62">
        <v>148</v>
      </c>
      <c r="U5" s="62">
        <v>144</v>
      </c>
      <c r="V5" s="62">
        <v>148</v>
      </c>
      <c r="W5" s="60">
        <f>SUM(R5:V5)</f>
        <v>717</v>
      </c>
      <c r="X5" s="361">
        <v>148</v>
      </c>
      <c r="Y5" s="361">
        <v>148</v>
      </c>
      <c r="Z5" s="361">
        <v>152</v>
      </c>
      <c r="AA5" s="361">
        <v>144</v>
      </c>
      <c r="AB5" s="361">
        <v>152</v>
      </c>
      <c r="AC5" s="287">
        <f>SUM(X5:AB5)</f>
        <v>744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1">
        <v>4</v>
      </c>
      <c r="C6" s="288" t="s">
        <v>54</v>
      </c>
      <c r="D6" s="60">
        <f>SUM(K6+Q6+W6+AC6)</f>
        <v>2849</v>
      </c>
      <c r="E6" s="61">
        <f>SUM(D6)/20</f>
        <v>142.44999999999999</v>
      </c>
      <c r="F6" s="62">
        <v>144</v>
      </c>
      <c r="G6" s="62">
        <v>144</v>
      </c>
      <c r="H6" s="62">
        <v>144</v>
      </c>
      <c r="I6" s="62">
        <v>123</v>
      </c>
      <c r="J6" s="62">
        <v>148</v>
      </c>
      <c r="K6" s="60">
        <f>SUM(F6:J6)</f>
        <v>703</v>
      </c>
      <c r="L6" s="62">
        <v>144</v>
      </c>
      <c r="M6" s="62">
        <v>148</v>
      </c>
      <c r="N6" s="62">
        <v>152</v>
      </c>
      <c r="O6" s="62">
        <v>148</v>
      </c>
      <c r="P6" s="62">
        <v>146</v>
      </c>
      <c r="Q6" s="60">
        <f>SUM(L6:P6)</f>
        <v>738</v>
      </c>
      <c r="R6" s="360">
        <v>142</v>
      </c>
      <c r="S6" s="62">
        <v>148</v>
      </c>
      <c r="T6" s="62">
        <v>129</v>
      </c>
      <c r="U6" s="62">
        <v>127</v>
      </c>
      <c r="V6" s="62">
        <v>144</v>
      </c>
      <c r="W6" s="60">
        <f>SUM(R6:V6)</f>
        <v>690</v>
      </c>
      <c r="X6" s="361">
        <v>140</v>
      </c>
      <c r="Y6" s="361">
        <v>146</v>
      </c>
      <c r="Z6" s="361">
        <v>140</v>
      </c>
      <c r="AA6" s="361">
        <v>148</v>
      </c>
      <c r="AB6" s="361">
        <v>144</v>
      </c>
      <c r="AC6" s="287">
        <f>SUM(X6:AB6)</f>
        <v>718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1">
        <v>5</v>
      </c>
      <c r="C7" s="288" t="s">
        <v>22</v>
      </c>
      <c r="D7" s="60">
        <f>SUM(K7+Q7+W7+AC7)</f>
        <v>2836</v>
      </c>
      <c r="E7" s="61">
        <f>SUM(D7)/20</f>
        <v>141.80000000000001</v>
      </c>
      <c r="F7" s="62">
        <v>132</v>
      </c>
      <c r="G7" s="62">
        <v>144</v>
      </c>
      <c r="H7" s="62">
        <v>129</v>
      </c>
      <c r="I7" s="62">
        <v>144</v>
      </c>
      <c r="J7" s="62">
        <v>127</v>
      </c>
      <c r="K7" s="60">
        <f>SUM(F7:J7)</f>
        <v>676</v>
      </c>
      <c r="L7" s="62">
        <v>144</v>
      </c>
      <c r="M7" s="62">
        <v>128</v>
      </c>
      <c r="N7" s="62">
        <v>147</v>
      </c>
      <c r="O7" s="62">
        <v>148</v>
      </c>
      <c r="P7" s="62">
        <v>148</v>
      </c>
      <c r="Q7" s="60">
        <f>SUM(L7:P7)</f>
        <v>715</v>
      </c>
      <c r="R7" s="360">
        <v>144</v>
      </c>
      <c r="S7" s="62">
        <v>148</v>
      </c>
      <c r="T7" s="62">
        <v>144</v>
      </c>
      <c r="U7" s="62">
        <v>133</v>
      </c>
      <c r="V7" s="62">
        <v>140</v>
      </c>
      <c r="W7" s="60">
        <f>SUM(R7:V7)</f>
        <v>709</v>
      </c>
      <c r="X7" s="361">
        <v>144</v>
      </c>
      <c r="Y7" s="361">
        <v>152</v>
      </c>
      <c r="Z7" s="361">
        <v>144</v>
      </c>
      <c r="AA7" s="361">
        <v>148</v>
      </c>
      <c r="AB7" s="361">
        <v>148</v>
      </c>
      <c r="AC7" s="287">
        <f>SUM(X7:AB7)</f>
        <v>736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1">
        <v>6</v>
      </c>
      <c r="C8" s="288" t="s">
        <v>38</v>
      </c>
      <c r="D8" s="60">
        <f>SUM(K8+Q8+W8+AC8)</f>
        <v>2833</v>
      </c>
      <c r="E8" s="61">
        <f>SUM(D8)/20</f>
        <v>141.65</v>
      </c>
      <c r="F8" s="62">
        <v>140</v>
      </c>
      <c r="G8" s="62">
        <v>133</v>
      </c>
      <c r="H8" s="62">
        <v>142</v>
      </c>
      <c r="I8" s="62">
        <v>144</v>
      </c>
      <c r="J8" s="62">
        <v>116</v>
      </c>
      <c r="K8" s="60">
        <f>SUM(F8:J8)</f>
        <v>675</v>
      </c>
      <c r="L8" s="62">
        <v>142</v>
      </c>
      <c r="M8" s="62">
        <v>146</v>
      </c>
      <c r="N8" s="62">
        <v>140</v>
      </c>
      <c r="O8" s="62">
        <v>146</v>
      </c>
      <c r="P8" s="62">
        <v>146</v>
      </c>
      <c r="Q8" s="60">
        <f>SUM(L8:P8)</f>
        <v>720</v>
      </c>
      <c r="R8" s="62">
        <v>148</v>
      </c>
      <c r="S8" s="62">
        <v>144</v>
      </c>
      <c r="T8" s="62">
        <v>143</v>
      </c>
      <c r="U8" s="62">
        <v>144</v>
      </c>
      <c r="V8" s="62">
        <v>144</v>
      </c>
      <c r="W8" s="60">
        <f>SUM(R8:V8)</f>
        <v>723</v>
      </c>
      <c r="X8" s="273">
        <v>140</v>
      </c>
      <c r="Y8" s="273">
        <v>140</v>
      </c>
      <c r="Z8" s="273">
        <v>145</v>
      </c>
      <c r="AA8" s="273">
        <v>144</v>
      </c>
      <c r="AB8" s="273">
        <v>146</v>
      </c>
      <c r="AC8" s="287">
        <f>SUM(X8:AB8)</f>
        <v>715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1">
        <v>7</v>
      </c>
      <c r="C9" s="288" t="s">
        <v>24</v>
      </c>
      <c r="D9" s="60">
        <f>SUM(K9+Q9+W9+AC9)</f>
        <v>2815</v>
      </c>
      <c r="E9" s="61">
        <f>SUM(D9)/20</f>
        <v>140.75</v>
      </c>
      <c r="F9" s="62">
        <v>144</v>
      </c>
      <c r="G9" s="62">
        <v>140</v>
      </c>
      <c r="H9" s="62">
        <v>152</v>
      </c>
      <c r="I9" s="62">
        <v>144</v>
      </c>
      <c r="J9" s="62">
        <v>148</v>
      </c>
      <c r="K9" s="60">
        <f>SUM(F9:J9)</f>
        <v>728</v>
      </c>
      <c r="L9" s="62">
        <v>129</v>
      </c>
      <c r="M9" s="62">
        <v>133</v>
      </c>
      <c r="N9" s="62">
        <v>128</v>
      </c>
      <c r="O9" s="62">
        <v>144</v>
      </c>
      <c r="P9" s="62">
        <v>140</v>
      </c>
      <c r="Q9" s="60">
        <f>SUM(L9:P9)</f>
        <v>674</v>
      </c>
      <c r="R9" s="62">
        <v>140</v>
      </c>
      <c r="S9" s="62">
        <v>144</v>
      </c>
      <c r="T9" s="62">
        <v>144</v>
      </c>
      <c r="U9" s="62">
        <v>148</v>
      </c>
      <c r="V9" s="62">
        <v>144</v>
      </c>
      <c r="W9" s="60">
        <f>SUM(R9:V9)</f>
        <v>720</v>
      </c>
      <c r="X9" s="361">
        <v>133</v>
      </c>
      <c r="Y9" s="361">
        <v>132</v>
      </c>
      <c r="Z9" s="361">
        <v>144</v>
      </c>
      <c r="AA9" s="361">
        <v>144</v>
      </c>
      <c r="AB9" s="361">
        <v>140</v>
      </c>
      <c r="AC9" s="287">
        <f>SUM(X9:AB9)</f>
        <v>693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1">
        <v>8</v>
      </c>
      <c r="C10" s="288" t="s">
        <v>49</v>
      </c>
      <c r="D10" s="60">
        <f>SUM(K10+Q10+W10+AC10)</f>
        <v>2783</v>
      </c>
      <c r="E10" s="61">
        <f>SUM(D10)/20</f>
        <v>139.15</v>
      </c>
      <c r="F10" s="62">
        <v>144</v>
      </c>
      <c r="G10" s="62">
        <v>148</v>
      </c>
      <c r="H10" s="62">
        <v>132</v>
      </c>
      <c r="I10" s="62">
        <v>144</v>
      </c>
      <c r="J10" s="62">
        <v>127</v>
      </c>
      <c r="K10" s="60">
        <f>SUM(F10:J10)</f>
        <v>695</v>
      </c>
      <c r="L10" s="62">
        <v>140</v>
      </c>
      <c r="M10" s="62">
        <v>140</v>
      </c>
      <c r="N10" s="62">
        <v>140</v>
      </c>
      <c r="O10" s="62">
        <v>144</v>
      </c>
      <c r="P10" s="62">
        <v>147</v>
      </c>
      <c r="Q10" s="60">
        <f>SUM(L10:P10)</f>
        <v>711</v>
      </c>
      <c r="R10" s="62">
        <v>140</v>
      </c>
      <c r="S10" s="62">
        <v>119</v>
      </c>
      <c r="T10" s="62">
        <v>143</v>
      </c>
      <c r="U10" s="62">
        <v>148</v>
      </c>
      <c r="V10" s="62">
        <v>106</v>
      </c>
      <c r="W10" s="60">
        <f>SUM(R10:V10)</f>
        <v>656</v>
      </c>
      <c r="X10" s="62">
        <v>147</v>
      </c>
      <c r="Y10" s="62">
        <v>144</v>
      </c>
      <c r="Z10" s="62">
        <v>142</v>
      </c>
      <c r="AA10" s="62">
        <v>148</v>
      </c>
      <c r="AB10" s="62">
        <v>140</v>
      </c>
      <c r="AC10" s="287">
        <f>SUM(X10:AB10)</f>
        <v>721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1">
        <v>9</v>
      </c>
      <c r="C11" s="288" t="s">
        <v>25</v>
      </c>
      <c r="D11" s="60">
        <f>SUM(K11+Q11+W11+AC11)</f>
        <v>2766</v>
      </c>
      <c r="E11" s="61">
        <f>SUM(D11)/20</f>
        <v>138.30000000000001</v>
      </c>
      <c r="F11" s="62">
        <v>128</v>
      </c>
      <c r="G11" s="62">
        <v>144</v>
      </c>
      <c r="H11" s="62">
        <v>143</v>
      </c>
      <c r="I11" s="62">
        <v>142</v>
      </c>
      <c r="J11" s="62">
        <v>148</v>
      </c>
      <c r="K11" s="60">
        <f>SUM(F11:J11)</f>
        <v>705</v>
      </c>
      <c r="L11" s="62">
        <v>144</v>
      </c>
      <c r="M11" s="62">
        <v>126</v>
      </c>
      <c r="N11" s="62">
        <v>140</v>
      </c>
      <c r="O11" s="62">
        <v>144</v>
      </c>
      <c r="P11" s="62">
        <v>140</v>
      </c>
      <c r="Q11" s="60">
        <f>SUM(L11:P11)</f>
        <v>694</v>
      </c>
      <c r="R11" s="62">
        <v>131</v>
      </c>
      <c r="S11" s="62">
        <v>126</v>
      </c>
      <c r="T11" s="62">
        <v>142</v>
      </c>
      <c r="U11" s="62">
        <v>146</v>
      </c>
      <c r="V11" s="62">
        <v>142</v>
      </c>
      <c r="W11" s="60">
        <f>SUM(R11:V11)</f>
        <v>687</v>
      </c>
      <c r="X11" s="361">
        <v>144</v>
      </c>
      <c r="Y11" s="361">
        <v>129</v>
      </c>
      <c r="Z11" s="361">
        <v>140</v>
      </c>
      <c r="AA11" s="361">
        <v>140</v>
      </c>
      <c r="AB11" s="361">
        <v>127</v>
      </c>
      <c r="AC11" s="287">
        <f>SUM(X11:AB11)</f>
        <v>680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1">
        <v>10</v>
      </c>
      <c r="C12" s="288" t="s">
        <v>12</v>
      </c>
      <c r="D12" s="60">
        <f>SUM(K12+Q12+W12+AC12)</f>
        <v>2750</v>
      </c>
      <c r="E12" s="61">
        <f>SUM(D12)/20</f>
        <v>137.5</v>
      </c>
      <c r="F12" s="62">
        <v>128</v>
      </c>
      <c r="G12" s="62">
        <v>131</v>
      </c>
      <c r="H12" s="62">
        <v>131</v>
      </c>
      <c r="I12" s="62">
        <v>140</v>
      </c>
      <c r="J12" s="62">
        <v>140</v>
      </c>
      <c r="K12" s="60">
        <f>SUM(F12:J12)</f>
        <v>670</v>
      </c>
      <c r="L12" s="62">
        <v>132</v>
      </c>
      <c r="M12" s="62">
        <v>144</v>
      </c>
      <c r="N12" s="62">
        <v>144</v>
      </c>
      <c r="O12" s="62">
        <v>129</v>
      </c>
      <c r="P12" s="62">
        <v>140</v>
      </c>
      <c r="Q12" s="60">
        <f>SUM(L12:P12)</f>
        <v>689</v>
      </c>
      <c r="R12" s="62">
        <v>147</v>
      </c>
      <c r="S12" s="62">
        <v>144</v>
      </c>
      <c r="T12" s="62">
        <v>120</v>
      </c>
      <c r="U12" s="62">
        <v>116</v>
      </c>
      <c r="V12" s="62">
        <v>140</v>
      </c>
      <c r="W12" s="60">
        <f>SUM(R12:V12)</f>
        <v>667</v>
      </c>
      <c r="X12" s="273">
        <v>148</v>
      </c>
      <c r="Y12" s="273">
        <v>144</v>
      </c>
      <c r="Z12" s="273">
        <v>148</v>
      </c>
      <c r="AA12" s="273">
        <v>140</v>
      </c>
      <c r="AB12" s="273">
        <v>144</v>
      </c>
      <c r="AC12" s="287">
        <f>SUM(X12:AB12)</f>
        <v>724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1">
        <v>11</v>
      </c>
      <c r="C13" s="288" t="s">
        <v>83</v>
      </c>
      <c r="D13" s="60">
        <f>SUM(K13+Q13+W13+AC13)</f>
        <v>2749</v>
      </c>
      <c r="E13" s="61">
        <f>SUM(D13)/20</f>
        <v>137.44999999999999</v>
      </c>
      <c r="F13" s="62">
        <v>130</v>
      </c>
      <c r="G13" s="62">
        <v>130</v>
      </c>
      <c r="H13" s="62">
        <v>123</v>
      </c>
      <c r="I13" s="62">
        <v>129</v>
      </c>
      <c r="J13" s="62">
        <v>135</v>
      </c>
      <c r="K13" s="60">
        <f>SUM(F13:J13)</f>
        <v>647</v>
      </c>
      <c r="L13" s="62">
        <v>145</v>
      </c>
      <c r="M13" s="62">
        <v>144</v>
      </c>
      <c r="N13" s="62">
        <v>144</v>
      </c>
      <c r="O13" s="62">
        <v>144</v>
      </c>
      <c r="P13" s="62">
        <v>133</v>
      </c>
      <c r="Q13" s="60">
        <f>SUM(L13:P13)</f>
        <v>710</v>
      </c>
      <c r="R13" s="360">
        <v>144</v>
      </c>
      <c r="S13" s="360">
        <v>148</v>
      </c>
      <c r="T13" s="360">
        <v>144</v>
      </c>
      <c r="U13" s="360">
        <v>143</v>
      </c>
      <c r="V13" s="62">
        <v>143</v>
      </c>
      <c r="W13" s="60">
        <f>SUM(R13:V13)</f>
        <v>722</v>
      </c>
      <c r="X13" s="361">
        <v>140</v>
      </c>
      <c r="Y13" s="361">
        <v>132</v>
      </c>
      <c r="Z13" s="361">
        <v>137</v>
      </c>
      <c r="AA13" s="361">
        <v>127</v>
      </c>
      <c r="AB13" s="361">
        <v>134</v>
      </c>
      <c r="AC13" s="287">
        <f>SUM(X13:AB13)</f>
        <v>670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1">
        <v>12</v>
      </c>
      <c r="C14" s="288" t="s">
        <v>30</v>
      </c>
      <c r="D14" s="60">
        <f>SUM(K14+Q14+W14+AC14)</f>
        <v>2730</v>
      </c>
      <c r="E14" s="61">
        <f>SUM(D14)/20</f>
        <v>136.5</v>
      </c>
      <c r="F14" s="62">
        <v>144</v>
      </c>
      <c r="G14" s="62">
        <v>116</v>
      </c>
      <c r="H14" s="62">
        <v>126</v>
      </c>
      <c r="I14" s="62">
        <v>129</v>
      </c>
      <c r="J14" s="62">
        <v>140</v>
      </c>
      <c r="K14" s="60">
        <f>SUM(F14:J14)</f>
        <v>655</v>
      </c>
      <c r="L14" s="62">
        <v>144</v>
      </c>
      <c r="M14" s="62">
        <v>129</v>
      </c>
      <c r="N14" s="62">
        <v>144</v>
      </c>
      <c r="O14" s="62">
        <v>140</v>
      </c>
      <c r="P14" s="62">
        <v>140</v>
      </c>
      <c r="Q14" s="60">
        <f>SUM(L14:P14)</f>
        <v>697</v>
      </c>
      <c r="R14" s="360">
        <v>140</v>
      </c>
      <c r="S14" s="62">
        <v>143</v>
      </c>
      <c r="T14" s="62">
        <v>140</v>
      </c>
      <c r="U14" s="62">
        <v>140</v>
      </c>
      <c r="V14" s="62">
        <v>126</v>
      </c>
      <c r="W14" s="60">
        <f>SUM(R14:V14)</f>
        <v>689</v>
      </c>
      <c r="X14" s="273">
        <v>128</v>
      </c>
      <c r="Y14" s="273">
        <v>133</v>
      </c>
      <c r="Z14" s="273">
        <v>140</v>
      </c>
      <c r="AA14" s="273">
        <v>144</v>
      </c>
      <c r="AB14" s="273">
        <v>144</v>
      </c>
      <c r="AC14" s="287">
        <f>SUM(X14:AB14)</f>
        <v>689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1">
        <v>13</v>
      </c>
      <c r="C15" s="288" t="s">
        <v>3</v>
      </c>
      <c r="D15" s="60">
        <f>SUM(K15+Q15+W15+AC15)</f>
        <v>2727</v>
      </c>
      <c r="E15" s="61">
        <f>SUM(D15)/20</f>
        <v>136.35</v>
      </c>
      <c r="F15" s="62">
        <v>129</v>
      </c>
      <c r="G15" s="62">
        <v>124</v>
      </c>
      <c r="H15" s="62">
        <v>144</v>
      </c>
      <c r="I15" s="62">
        <v>132</v>
      </c>
      <c r="J15" s="62">
        <v>131</v>
      </c>
      <c r="K15" s="60">
        <f>SUM(F15:J15)</f>
        <v>660</v>
      </c>
      <c r="L15" s="62">
        <v>144</v>
      </c>
      <c r="M15" s="62">
        <v>144</v>
      </c>
      <c r="N15" s="62">
        <v>142</v>
      </c>
      <c r="O15" s="62">
        <v>144</v>
      </c>
      <c r="P15" s="62">
        <v>126</v>
      </c>
      <c r="Q15" s="60">
        <f>SUM(L15:P15)</f>
        <v>700</v>
      </c>
      <c r="R15" s="62">
        <v>140</v>
      </c>
      <c r="S15" s="62">
        <v>144</v>
      </c>
      <c r="T15" s="62">
        <v>126</v>
      </c>
      <c r="U15" s="62">
        <v>145</v>
      </c>
      <c r="V15" s="62">
        <v>123</v>
      </c>
      <c r="W15" s="60">
        <f>SUM(R15:V15)</f>
        <v>678</v>
      </c>
      <c r="X15" s="361">
        <v>140</v>
      </c>
      <c r="Y15" s="361">
        <v>143</v>
      </c>
      <c r="Z15" s="361">
        <v>140</v>
      </c>
      <c r="AA15" s="361">
        <v>140</v>
      </c>
      <c r="AB15" s="361">
        <v>126</v>
      </c>
      <c r="AC15" s="287">
        <f>SUM(X15:AB15)</f>
        <v>689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1">
        <v>14</v>
      </c>
      <c r="C16" s="288" t="s">
        <v>29</v>
      </c>
      <c r="D16" s="60">
        <f>SUM(K16+Q16+W16+AC16)</f>
        <v>2696</v>
      </c>
      <c r="E16" s="61">
        <f>SUM(D16)/20</f>
        <v>134.80000000000001</v>
      </c>
      <c r="F16" s="62">
        <v>142</v>
      </c>
      <c r="G16" s="62">
        <v>142</v>
      </c>
      <c r="H16" s="62">
        <v>118</v>
      </c>
      <c r="I16" s="62">
        <v>140</v>
      </c>
      <c r="J16" s="62">
        <v>135</v>
      </c>
      <c r="K16" s="60">
        <f>SUM(F16:J16)</f>
        <v>677</v>
      </c>
      <c r="L16" s="62">
        <v>140</v>
      </c>
      <c r="M16" s="62">
        <v>131</v>
      </c>
      <c r="N16" s="62">
        <v>134</v>
      </c>
      <c r="O16" s="62">
        <v>126</v>
      </c>
      <c r="P16" s="62">
        <v>127</v>
      </c>
      <c r="Q16" s="60">
        <f>SUM(L16:P16)</f>
        <v>658</v>
      </c>
      <c r="R16" s="62">
        <v>140</v>
      </c>
      <c r="S16" s="62">
        <v>144</v>
      </c>
      <c r="T16" s="62">
        <v>144</v>
      </c>
      <c r="U16" s="62">
        <v>140</v>
      </c>
      <c r="V16" s="62">
        <v>147</v>
      </c>
      <c r="W16" s="60">
        <f>SUM(R16:V16)</f>
        <v>715</v>
      </c>
      <c r="X16" s="273">
        <v>128</v>
      </c>
      <c r="Y16" s="273">
        <v>140</v>
      </c>
      <c r="Z16" s="273">
        <v>133</v>
      </c>
      <c r="AA16" s="273">
        <v>129</v>
      </c>
      <c r="AB16" s="273">
        <v>116</v>
      </c>
      <c r="AC16" s="287">
        <f>SUM(X16:AB16)</f>
        <v>646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1">
        <v>15</v>
      </c>
      <c r="C17" s="288" t="s">
        <v>60</v>
      </c>
      <c r="D17" s="60">
        <f>SUM(K17+Q17+W17+AC17)</f>
        <v>2682</v>
      </c>
      <c r="E17" s="61">
        <f>SUM(D17)/20</f>
        <v>134.1</v>
      </c>
      <c r="F17" s="62">
        <v>129</v>
      </c>
      <c r="G17" s="62">
        <v>144</v>
      </c>
      <c r="H17" s="62">
        <v>148</v>
      </c>
      <c r="I17" s="62">
        <v>148</v>
      </c>
      <c r="J17" s="62">
        <v>148</v>
      </c>
      <c r="K17" s="60">
        <f>SUM(F17:J17)</f>
        <v>717</v>
      </c>
      <c r="L17" s="62">
        <v>129</v>
      </c>
      <c r="M17" s="62">
        <v>124</v>
      </c>
      <c r="N17" s="62">
        <v>130</v>
      </c>
      <c r="O17" s="62">
        <v>120</v>
      </c>
      <c r="P17" s="62">
        <v>133</v>
      </c>
      <c r="Q17" s="60">
        <f>SUM(L17:P17)</f>
        <v>636</v>
      </c>
      <c r="R17" s="62">
        <v>131</v>
      </c>
      <c r="S17" s="62">
        <v>129</v>
      </c>
      <c r="T17" s="62">
        <v>144</v>
      </c>
      <c r="U17" s="62">
        <v>140</v>
      </c>
      <c r="V17" s="62">
        <v>128</v>
      </c>
      <c r="W17" s="60">
        <f>SUM(R17:V17)</f>
        <v>672</v>
      </c>
      <c r="X17" s="361">
        <v>133</v>
      </c>
      <c r="Y17" s="361">
        <v>144</v>
      </c>
      <c r="Z17" s="361">
        <v>132</v>
      </c>
      <c r="AA17" s="361">
        <v>133</v>
      </c>
      <c r="AB17" s="361">
        <v>115</v>
      </c>
      <c r="AC17" s="287">
        <f>SUM(X17:AB17)</f>
        <v>657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1">
        <v>16</v>
      </c>
      <c r="C18" s="288" t="s">
        <v>28</v>
      </c>
      <c r="D18" s="60">
        <f>SUM(K18+Q18+W18+AC18)</f>
        <v>2669</v>
      </c>
      <c r="E18" s="61">
        <f>SUM(D18)/20</f>
        <v>133.44999999999999</v>
      </c>
      <c r="F18" s="62">
        <v>123</v>
      </c>
      <c r="G18" s="62">
        <v>128</v>
      </c>
      <c r="H18" s="62">
        <v>131</v>
      </c>
      <c r="I18" s="62">
        <v>129</v>
      </c>
      <c r="J18" s="62">
        <v>132</v>
      </c>
      <c r="K18" s="60">
        <f>SUM(F18:J18)</f>
        <v>643</v>
      </c>
      <c r="L18" s="62">
        <v>123</v>
      </c>
      <c r="M18" s="62">
        <v>142</v>
      </c>
      <c r="N18" s="62">
        <v>144</v>
      </c>
      <c r="O18" s="62">
        <v>124</v>
      </c>
      <c r="P18" s="62">
        <v>140</v>
      </c>
      <c r="Q18" s="60">
        <f>SUM(L18:P18)</f>
        <v>673</v>
      </c>
      <c r="R18" s="360">
        <v>126</v>
      </c>
      <c r="S18" s="62">
        <v>128</v>
      </c>
      <c r="T18" s="62">
        <v>140</v>
      </c>
      <c r="U18" s="62">
        <v>143</v>
      </c>
      <c r="V18" s="62">
        <v>131</v>
      </c>
      <c r="W18" s="60">
        <f>SUM(R18:V18)</f>
        <v>668</v>
      </c>
      <c r="X18" s="361">
        <v>140</v>
      </c>
      <c r="Y18" s="361">
        <v>122</v>
      </c>
      <c r="Z18" s="361">
        <v>143</v>
      </c>
      <c r="AA18" s="361">
        <v>140</v>
      </c>
      <c r="AB18" s="361">
        <v>140</v>
      </c>
      <c r="AC18" s="287">
        <f>SUM(X18:AB18)</f>
        <v>685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1">
        <v>17</v>
      </c>
      <c r="C19" s="288" t="s">
        <v>37</v>
      </c>
      <c r="D19" s="60">
        <f>SUM(K19+Q19+W19+AC19)</f>
        <v>2645</v>
      </c>
      <c r="E19" s="61">
        <f>SUM(D19)/20</f>
        <v>132.25</v>
      </c>
      <c r="F19" s="62">
        <v>128</v>
      </c>
      <c r="G19" s="62">
        <v>140</v>
      </c>
      <c r="H19" s="62">
        <v>126</v>
      </c>
      <c r="I19" s="62">
        <v>140</v>
      </c>
      <c r="J19" s="62">
        <v>144</v>
      </c>
      <c r="K19" s="60">
        <f>SUM(F19:J19)</f>
        <v>678</v>
      </c>
      <c r="L19" s="62">
        <v>129</v>
      </c>
      <c r="M19" s="62">
        <v>127</v>
      </c>
      <c r="N19" s="62">
        <v>143</v>
      </c>
      <c r="O19" s="62">
        <v>148</v>
      </c>
      <c r="P19" s="62">
        <v>140</v>
      </c>
      <c r="Q19" s="60">
        <f>SUM(L19:P19)</f>
        <v>687</v>
      </c>
      <c r="R19" s="62">
        <v>131</v>
      </c>
      <c r="S19" s="62">
        <v>129</v>
      </c>
      <c r="T19" s="62">
        <v>116</v>
      </c>
      <c r="U19" s="62">
        <v>121</v>
      </c>
      <c r="V19" s="62">
        <v>130</v>
      </c>
      <c r="W19" s="60">
        <f>SUM(R19:V19)</f>
        <v>627</v>
      </c>
      <c r="X19" s="361">
        <v>140</v>
      </c>
      <c r="Y19" s="361">
        <v>129</v>
      </c>
      <c r="Z19" s="361">
        <v>129</v>
      </c>
      <c r="AA19" s="361">
        <v>127</v>
      </c>
      <c r="AB19" s="361">
        <v>128</v>
      </c>
      <c r="AC19" s="287">
        <f>SUM(X19:AB19)</f>
        <v>653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1">
        <v>18</v>
      </c>
      <c r="C20" s="288" t="s">
        <v>4</v>
      </c>
      <c r="D20" s="60">
        <f>SUM(K20+Q20+W20+AC20)</f>
        <v>2638</v>
      </c>
      <c r="E20" s="61">
        <f>SUM(D20)/20</f>
        <v>131.9</v>
      </c>
      <c r="F20" s="62">
        <v>129</v>
      </c>
      <c r="G20" s="62">
        <v>126</v>
      </c>
      <c r="H20" s="62">
        <v>108</v>
      </c>
      <c r="I20" s="62">
        <v>142</v>
      </c>
      <c r="J20" s="62">
        <v>120</v>
      </c>
      <c r="K20" s="60">
        <f>SUM(F20:J20)</f>
        <v>625</v>
      </c>
      <c r="L20" s="62">
        <v>129</v>
      </c>
      <c r="M20" s="62">
        <v>143</v>
      </c>
      <c r="N20" s="62">
        <v>140</v>
      </c>
      <c r="O20" s="62">
        <v>144</v>
      </c>
      <c r="P20" s="62">
        <v>125</v>
      </c>
      <c r="Q20" s="60">
        <f>SUM(L20:P20)</f>
        <v>681</v>
      </c>
      <c r="R20" s="360">
        <v>144</v>
      </c>
      <c r="S20" s="62">
        <v>106</v>
      </c>
      <c r="T20" s="62">
        <v>142</v>
      </c>
      <c r="U20" s="62">
        <v>133</v>
      </c>
      <c r="V20" s="62">
        <v>118</v>
      </c>
      <c r="W20" s="60">
        <f>SUM(R20:V20)</f>
        <v>643</v>
      </c>
      <c r="X20" s="361">
        <v>144</v>
      </c>
      <c r="Y20" s="361">
        <v>143</v>
      </c>
      <c r="Z20" s="361">
        <v>136</v>
      </c>
      <c r="AA20" s="361">
        <v>134</v>
      </c>
      <c r="AB20" s="361">
        <v>132</v>
      </c>
      <c r="AC20" s="287">
        <f>SUM(X20:AB20)</f>
        <v>689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1">
        <v>19</v>
      </c>
      <c r="C21" s="288" t="s">
        <v>55</v>
      </c>
      <c r="D21" s="60">
        <f>SUM(K21+Q21+W21+AC21)</f>
        <v>2582</v>
      </c>
      <c r="E21" s="61">
        <f>SUM(D21)/20</f>
        <v>129.1</v>
      </c>
      <c r="F21" s="62">
        <v>118</v>
      </c>
      <c r="G21" s="62">
        <v>124</v>
      </c>
      <c r="H21" s="62">
        <v>111</v>
      </c>
      <c r="I21" s="62">
        <v>124</v>
      </c>
      <c r="J21" s="62">
        <v>131</v>
      </c>
      <c r="K21" s="60">
        <f>SUM(F21:J21)</f>
        <v>608</v>
      </c>
      <c r="L21" s="62">
        <v>148</v>
      </c>
      <c r="M21" s="62">
        <v>144</v>
      </c>
      <c r="N21" s="62">
        <v>124</v>
      </c>
      <c r="O21" s="62">
        <v>128</v>
      </c>
      <c r="P21" s="62">
        <v>128</v>
      </c>
      <c r="Q21" s="60">
        <f>SUM(L21:P21)</f>
        <v>672</v>
      </c>
      <c r="R21" s="360">
        <v>113</v>
      </c>
      <c r="S21" s="360">
        <v>140</v>
      </c>
      <c r="T21" s="360">
        <v>113</v>
      </c>
      <c r="U21" s="360">
        <v>140</v>
      </c>
      <c r="V21" s="62">
        <v>140</v>
      </c>
      <c r="W21" s="60">
        <f>SUM(R21:V21)</f>
        <v>646</v>
      </c>
      <c r="X21" s="361">
        <v>113</v>
      </c>
      <c r="Y21" s="361">
        <v>140</v>
      </c>
      <c r="Z21" s="361">
        <v>144</v>
      </c>
      <c r="AA21" s="361">
        <v>126</v>
      </c>
      <c r="AB21" s="361">
        <v>133</v>
      </c>
      <c r="AC21" s="287">
        <f>SUM(X21:AB21)</f>
        <v>656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1">
        <v>20</v>
      </c>
      <c r="C22" s="288" t="s">
        <v>78</v>
      </c>
      <c r="D22" s="60">
        <f>SUM(K22+Q22+W22+AC22)</f>
        <v>2569</v>
      </c>
      <c r="E22" s="61">
        <f>SUM(D22)/20</f>
        <v>128.44999999999999</v>
      </c>
      <c r="F22" s="62">
        <v>129</v>
      </c>
      <c r="G22" s="62">
        <v>111</v>
      </c>
      <c r="H22" s="62">
        <v>130</v>
      </c>
      <c r="I22" s="62">
        <v>100</v>
      </c>
      <c r="J22" s="62">
        <v>140</v>
      </c>
      <c r="K22" s="60">
        <f>SUM(F22:J22)</f>
        <v>610</v>
      </c>
      <c r="L22" s="62">
        <v>128</v>
      </c>
      <c r="M22" s="62">
        <v>144</v>
      </c>
      <c r="N22" s="62">
        <v>128</v>
      </c>
      <c r="O22" s="62">
        <v>129</v>
      </c>
      <c r="P22" s="62">
        <v>127</v>
      </c>
      <c r="Q22" s="60">
        <f>SUM(L22:P22)</f>
        <v>656</v>
      </c>
      <c r="R22" s="62">
        <v>113</v>
      </c>
      <c r="S22" s="62">
        <v>123</v>
      </c>
      <c r="T22" s="62">
        <v>128</v>
      </c>
      <c r="U22" s="62">
        <v>129</v>
      </c>
      <c r="V22" s="62">
        <v>140</v>
      </c>
      <c r="W22" s="60">
        <f>SUM(R22:V22)</f>
        <v>633</v>
      </c>
      <c r="X22" s="361">
        <v>140</v>
      </c>
      <c r="Y22" s="361">
        <v>131</v>
      </c>
      <c r="Z22" s="361">
        <v>123</v>
      </c>
      <c r="AA22" s="361">
        <v>132</v>
      </c>
      <c r="AB22" s="361">
        <v>144</v>
      </c>
      <c r="AC22" s="287">
        <f>SUM(X22:AB22)</f>
        <v>670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1">
        <v>21</v>
      </c>
      <c r="C23" s="288" t="s">
        <v>32</v>
      </c>
      <c r="D23" s="60">
        <f>SUM(K23+Q23+W23+AC23)</f>
        <v>2490</v>
      </c>
      <c r="E23" s="61">
        <f>SUM(D23)/20</f>
        <v>124.5</v>
      </c>
      <c r="F23" s="62">
        <v>127</v>
      </c>
      <c r="G23" s="62">
        <v>108</v>
      </c>
      <c r="H23" s="62">
        <v>115</v>
      </c>
      <c r="I23" s="62">
        <v>131</v>
      </c>
      <c r="J23" s="62">
        <v>123</v>
      </c>
      <c r="K23" s="60">
        <f>SUM(F23:J23)</f>
        <v>604</v>
      </c>
      <c r="L23" s="62">
        <v>130</v>
      </c>
      <c r="M23" s="62">
        <v>129</v>
      </c>
      <c r="N23" s="62">
        <v>132</v>
      </c>
      <c r="O23" s="62">
        <v>124</v>
      </c>
      <c r="P23" s="62">
        <v>119</v>
      </c>
      <c r="Q23" s="60">
        <f>SUM(L23:P23)</f>
        <v>634</v>
      </c>
      <c r="R23" s="360">
        <v>127</v>
      </c>
      <c r="S23" s="62">
        <v>121</v>
      </c>
      <c r="T23" s="62">
        <v>128</v>
      </c>
      <c r="U23" s="62">
        <v>120</v>
      </c>
      <c r="V23" s="62">
        <v>124</v>
      </c>
      <c r="W23" s="60">
        <f>SUM(R23:V23)</f>
        <v>620</v>
      </c>
      <c r="X23" s="361">
        <v>124</v>
      </c>
      <c r="Y23" s="361">
        <v>130</v>
      </c>
      <c r="Z23" s="361">
        <v>127</v>
      </c>
      <c r="AA23" s="361">
        <v>124</v>
      </c>
      <c r="AB23" s="361">
        <v>127</v>
      </c>
      <c r="AC23" s="287">
        <f>SUM(X23:AB23)</f>
        <v>632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1">
        <v>22</v>
      </c>
      <c r="C24" s="288" t="s">
        <v>31</v>
      </c>
      <c r="D24" s="60">
        <f>SUM(K24+Q24+W24+AC24)</f>
        <v>2479</v>
      </c>
      <c r="E24" s="61">
        <f>SUM(D24)/20</f>
        <v>123.95</v>
      </c>
      <c r="F24" s="62">
        <v>121</v>
      </c>
      <c r="G24" s="62">
        <v>124</v>
      </c>
      <c r="H24" s="62">
        <v>125</v>
      </c>
      <c r="I24" s="62">
        <v>130</v>
      </c>
      <c r="J24" s="62">
        <v>113</v>
      </c>
      <c r="K24" s="60">
        <f>SUM(F24:J24)</f>
        <v>613</v>
      </c>
      <c r="L24" s="62">
        <v>121</v>
      </c>
      <c r="M24" s="62">
        <v>129</v>
      </c>
      <c r="N24" s="62">
        <v>106</v>
      </c>
      <c r="O24" s="62">
        <v>122</v>
      </c>
      <c r="P24" s="62">
        <v>124</v>
      </c>
      <c r="Q24" s="60">
        <f>SUM(L24:P24)</f>
        <v>602</v>
      </c>
      <c r="R24" s="360">
        <v>128</v>
      </c>
      <c r="S24" s="360">
        <v>127</v>
      </c>
      <c r="T24" s="360">
        <v>127</v>
      </c>
      <c r="U24" s="360">
        <v>126</v>
      </c>
      <c r="V24" s="62">
        <v>132</v>
      </c>
      <c r="W24" s="60">
        <f>SUM(R24:V24)</f>
        <v>640</v>
      </c>
      <c r="X24" s="361">
        <v>114</v>
      </c>
      <c r="Y24" s="361">
        <v>130</v>
      </c>
      <c r="Z24" s="361">
        <v>129</v>
      </c>
      <c r="AA24" s="361">
        <v>120</v>
      </c>
      <c r="AB24" s="361">
        <v>131</v>
      </c>
      <c r="AC24" s="287">
        <f>SUM(X24:AB24)</f>
        <v>624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1">
        <v>23</v>
      </c>
      <c r="C25" s="319" t="s">
        <v>63</v>
      </c>
      <c r="D25" s="60">
        <f>SUM(K25+Q25+W25+AC25)</f>
        <v>2377</v>
      </c>
      <c r="E25" s="61">
        <f>SUM(D25)/20</f>
        <v>118.85</v>
      </c>
      <c r="F25" s="62">
        <v>123</v>
      </c>
      <c r="G25" s="62">
        <v>128</v>
      </c>
      <c r="H25" s="62">
        <v>128</v>
      </c>
      <c r="I25" s="62">
        <v>111</v>
      </c>
      <c r="J25" s="62">
        <v>127</v>
      </c>
      <c r="K25" s="60">
        <f>SUM(F25:J25)</f>
        <v>617</v>
      </c>
      <c r="L25" s="62">
        <v>109</v>
      </c>
      <c r="M25" s="62">
        <v>127</v>
      </c>
      <c r="N25" s="62">
        <v>117</v>
      </c>
      <c r="O25" s="62">
        <v>127</v>
      </c>
      <c r="P25" s="62">
        <v>112</v>
      </c>
      <c r="Q25" s="60">
        <f>SUM(L25:P25)</f>
        <v>592</v>
      </c>
      <c r="R25" s="360">
        <v>102</v>
      </c>
      <c r="S25" s="62">
        <v>121</v>
      </c>
      <c r="T25" s="62">
        <v>126</v>
      </c>
      <c r="U25" s="62">
        <v>131</v>
      </c>
      <c r="V25" s="62">
        <v>125</v>
      </c>
      <c r="W25" s="60">
        <f>SUM(R25:V25)</f>
        <v>605</v>
      </c>
      <c r="X25" s="361">
        <v>123</v>
      </c>
      <c r="Y25" s="361">
        <v>117</v>
      </c>
      <c r="Z25" s="361">
        <v>111</v>
      </c>
      <c r="AA25" s="361">
        <v>115</v>
      </c>
      <c r="AB25" s="361">
        <v>97</v>
      </c>
      <c r="AC25" s="287">
        <f>SUM(X25:AB25)</f>
        <v>563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1">
        <v>24</v>
      </c>
      <c r="C26" s="288" t="s">
        <v>77</v>
      </c>
      <c r="D26" s="60">
        <f>SUM(K26+Q26+W26+AC26)</f>
        <v>2361</v>
      </c>
      <c r="E26" s="61">
        <f>SUM(D26)/20</f>
        <v>118.05</v>
      </c>
      <c r="F26" s="62">
        <v>126</v>
      </c>
      <c r="G26" s="62">
        <v>131</v>
      </c>
      <c r="H26" s="62">
        <v>120</v>
      </c>
      <c r="I26" s="62">
        <v>140</v>
      </c>
      <c r="J26" s="62">
        <v>124</v>
      </c>
      <c r="K26" s="60">
        <f>SUM(F26:J26)</f>
        <v>641</v>
      </c>
      <c r="L26" s="62">
        <v>106</v>
      </c>
      <c r="M26" s="62">
        <v>126</v>
      </c>
      <c r="N26" s="62">
        <v>142</v>
      </c>
      <c r="O26" s="62">
        <v>96</v>
      </c>
      <c r="P26" s="62">
        <v>112</v>
      </c>
      <c r="Q26" s="60">
        <f>SUM(L26:P26)</f>
        <v>582</v>
      </c>
      <c r="R26" s="360">
        <v>128</v>
      </c>
      <c r="S26" s="62">
        <v>111</v>
      </c>
      <c r="T26" s="62">
        <v>126</v>
      </c>
      <c r="U26" s="62">
        <v>124</v>
      </c>
      <c r="V26" s="62">
        <v>95</v>
      </c>
      <c r="W26" s="60">
        <f>SUM(R26:V26)</f>
        <v>584</v>
      </c>
      <c r="X26" s="361">
        <v>111</v>
      </c>
      <c r="Y26" s="361">
        <v>124</v>
      </c>
      <c r="Z26" s="361">
        <v>113</v>
      </c>
      <c r="AA26" s="361">
        <v>95</v>
      </c>
      <c r="AB26" s="361">
        <v>111</v>
      </c>
      <c r="AC26" s="287">
        <f>SUM(X26:AB26)</f>
        <v>554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1">
        <v>25</v>
      </c>
      <c r="C27" s="288" t="s">
        <v>61</v>
      </c>
      <c r="D27" s="60">
        <f>SUM(K27+Q27+W27+AC27)</f>
        <v>2348</v>
      </c>
      <c r="E27" s="61">
        <f>SUM(D27)/20</f>
        <v>117.4</v>
      </c>
      <c r="F27" s="62">
        <v>112</v>
      </c>
      <c r="G27" s="62">
        <v>125</v>
      </c>
      <c r="H27" s="62">
        <v>120</v>
      </c>
      <c r="I27" s="62">
        <v>127</v>
      </c>
      <c r="J27" s="62">
        <v>122</v>
      </c>
      <c r="K27" s="60">
        <f>SUM(F27:J27)</f>
        <v>606</v>
      </c>
      <c r="L27" s="62">
        <v>109</v>
      </c>
      <c r="M27" s="62">
        <v>120</v>
      </c>
      <c r="N27" s="62">
        <v>103</v>
      </c>
      <c r="O27" s="62">
        <v>126</v>
      </c>
      <c r="P27" s="62">
        <v>123</v>
      </c>
      <c r="Q27" s="60">
        <f>SUM(L27:P27)</f>
        <v>581</v>
      </c>
      <c r="R27" s="360">
        <v>140</v>
      </c>
      <c r="S27" s="62">
        <v>125</v>
      </c>
      <c r="T27" s="62">
        <v>112</v>
      </c>
      <c r="U27" s="62">
        <v>119</v>
      </c>
      <c r="V27" s="62">
        <v>111</v>
      </c>
      <c r="W27" s="60">
        <f>SUM(R27:V27)</f>
        <v>607</v>
      </c>
      <c r="X27" s="361">
        <v>111</v>
      </c>
      <c r="Y27" s="361">
        <v>118</v>
      </c>
      <c r="Z27" s="361">
        <v>108</v>
      </c>
      <c r="AA27" s="361">
        <v>90</v>
      </c>
      <c r="AB27" s="361">
        <v>127</v>
      </c>
      <c r="AC27" s="287">
        <f>SUM(X27:AB27)</f>
        <v>554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1">
        <v>26</v>
      </c>
      <c r="C28" s="288" t="s">
        <v>26</v>
      </c>
      <c r="D28" s="60">
        <f>SUM(K28+Q28+W28+AC28)</f>
        <v>0</v>
      </c>
      <c r="E28" s="61">
        <f>SUM(D28)/20</f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0">
        <f>SUM(F28:J28)</f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0">
        <f>SUM(L28:P28)</f>
        <v>0</v>
      </c>
      <c r="R28" s="360">
        <v>0</v>
      </c>
      <c r="S28" s="62">
        <v>0</v>
      </c>
      <c r="T28" s="62">
        <v>0</v>
      </c>
      <c r="U28" s="62">
        <v>0</v>
      </c>
      <c r="V28" s="62">
        <v>0</v>
      </c>
      <c r="W28" s="60">
        <f>SUM(R28:V28)</f>
        <v>0</v>
      </c>
      <c r="X28" s="361">
        <v>0</v>
      </c>
      <c r="Y28" s="361">
        <v>0</v>
      </c>
      <c r="Z28" s="361">
        <v>0</v>
      </c>
      <c r="AA28" s="361">
        <v>0</v>
      </c>
      <c r="AB28" s="361">
        <v>0</v>
      </c>
      <c r="AC28" s="287">
        <f>SUM(X28:AB28)</f>
        <v>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1">
        <v>27</v>
      </c>
      <c r="C29" s="288" t="s">
        <v>50</v>
      </c>
      <c r="D29" s="60">
        <f>SUM(K29+Q29+W29+AC29)</f>
        <v>0</v>
      </c>
      <c r="E29" s="61">
        <f>SUM(D29)/20</f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>SUM(F29:J29)</f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>SUM(L29:P29)</f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0">
        <f>SUM(R29:V29)</f>
        <v>0</v>
      </c>
      <c r="X29" s="361">
        <v>0</v>
      </c>
      <c r="Y29" s="361">
        <v>0</v>
      </c>
      <c r="Z29" s="361">
        <v>0</v>
      </c>
      <c r="AA29" s="361">
        <v>0</v>
      </c>
      <c r="AB29" s="361">
        <v>0</v>
      </c>
      <c r="AC29" s="287">
        <f>SUM(X29:AB29)</f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1">
        <v>28</v>
      </c>
      <c r="C30" s="288" t="s">
        <v>36</v>
      </c>
      <c r="D30" s="60">
        <f>SUM(K30+Q30+W30+AC30)</f>
        <v>0</v>
      </c>
      <c r="E30" s="61">
        <f>SUM(D30)/20</f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>SUM(F30:J30)</f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>SUM(L30:P30)</f>
        <v>0</v>
      </c>
      <c r="R30" s="360">
        <v>0</v>
      </c>
      <c r="S30" s="360">
        <v>0</v>
      </c>
      <c r="T30" s="360">
        <v>0</v>
      </c>
      <c r="U30" s="360">
        <v>0</v>
      </c>
      <c r="V30" s="62">
        <v>0</v>
      </c>
      <c r="W30" s="60">
        <f>SUM(R30:V30)</f>
        <v>0</v>
      </c>
      <c r="X30" s="273">
        <v>0</v>
      </c>
      <c r="Y30" s="273">
        <v>0</v>
      </c>
      <c r="Z30" s="273">
        <v>0</v>
      </c>
      <c r="AA30" s="273">
        <v>0</v>
      </c>
      <c r="AB30" s="273">
        <v>0</v>
      </c>
      <c r="AC30" s="274">
        <f>SUM(X30:AB30)</f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1">
        <v>29</v>
      </c>
      <c r="C31" s="288" t="s">
        <v>41</v>
      </c>
      <c r="D31" s="60">
        <f>SUM(K31+Q31+W31+AC31)</f>
        <v>0</v>
      </c>
      <c r="E31" s="61">
        <f>SUM(D31)/20</f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>SUM(F31:J31)</f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>SUM(L31:P31)</f>
        <v>0</v>
      </c>
      <c r="R31" s="360">
        <v>0</v>
      </c>
      <c r="S31" s="62">
        <v>0</v>
      </c>
      <c r="T31" s="62">
        <v>0</v>
      </c>
      <c r="U31" s="62">
        <v>0</v>
      </c>
      <c r="V31" s="62">
        <v>0</v>
      </c>
      <c r="W31" s="60">
        <f>SUM(R31:V31)</f>
        <v>0</v>
      </c>
      <c r="X31" s="361">
        <v>0</v>
      </c>
      <c r="Y31" s="361">
        <v>0</v>
      </c>
      <c r="Z31" s="361">
        <v>0</v>
      </c>
      <c r="AA31" s="361">
        <v>0</v>
      </c>
      <c r="AB31" s="361">
        <v>0</v>
      </c>
      <c r="AC31" s="287">
        <f>SUM(X31:AB31)</f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1">
        <v>30</v>
      </c>
      <c r="C32" s="288" t="s">
        <v>53</v>
      </c>
      <c r="D32" s="60">
        <f>SUM(K32+Q32+W32+AC32)</f>
        <v>0</v>
      </c>
      <c r="E32" s="61">
        <f>SUM(D32)/20</f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>SUM(F32:J32)</f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>SUM(L32:P32)</f>
        <v>0</v>
      </c>
      <c r="R32" s="360">
        <v>0</v>
      </c>
      <c r="S32" s="62">
        <v>0</v>
      </c>
      <c r="T32" s="62">
        <v>0</v>
      </c>
      <c r="U32" s="62">
        <v>0</v>
      </c>
      <c r="V32" s="62">
        <v>0</v>
      </c>
      <c r="W32" s="60">
        <f>SUM(R32:V32)</f>
        <v>0</v>
      </c>
      <c r="X32" s="361">
        <v>0</v>
      </c>
      <c r="Y32" s="361">
        <v>0</v>
      </c>
      <c r="Z32" s="361">
        <v>0</v>
      </c>
      <c r="AA32" s="361">
        <v>0</v>
      </c>
      <c r="AB32" s="361">
        <v>0</v>
      </c>
      <c r="AC32" s="287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1">
        <v>31</v>
      </c>
      <c r="C33" s="288" t="s">
        <v>33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61">
        <v>0</v>
      </c>
      <c r="Y33" s="361">
        <v>0</v>
      </c>
      <c r="Z33" s="361">
        <v>0</v>
      </c>
      <c r="AA33" s="361">
        <v>0</v>
      </c>
      <c r="AB33" s="361">
        <v>0</v>
      </c>
      <c r="AC33" s="287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1">
        <v>32</v>
      </c>
      <c r="C34" s="320" t="s">
        <v>34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60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61">
        <v>0</v>
      </c>
      <c r="Y34" s="361">
        <v>0</v>
      </c>
      <c r="Z34" s="361">
        <v>0</v>
      </c>
      <c r="AA34" s="361">
        <v>0</v>
      </c>
      <c r="AB34" s="361">
        <v>0</v>
      </c>
      <c r="AC34" s="287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1">
        <v>33</v>
      </c>
      <c r="C35" s="288" t="s">
        <v>35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360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61">
        <v>0</v>
      </c>
      <c r="Y35" s="361">
        <v>0</v>
      </c>
      <c r="Z35" s="361">
        <v>0</v>
      </c>
      <c r="AA35" s="361">
        <v>0</v>
      </c>
      <c r="AB35" s="361">
        <v>0</v>
      </c>
      <c r="AC35" s="287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2">
        <v>34</v>
      </c>
      <c r="C36" s="321" t="s">
        <v>51</v>
      </c>
      <c r="D36" s="276">
        <f>SUM(K36+Q36+W36+AC36)</f>
        <v>0</v>
      </c>
      <c r="E36" s="289">
        <f>SUM(D36)/20</f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276">
        <f>SUM(F36:J36)</f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276">
        <f>SUM(L36:P36)</f>
        <v>0</v>
      </c>
      <c r="R36" s="364">
        <v>0</v>
      </c>
      <c r="S36" s="348">
        <v>0</v>
      </c>
      <c r="T36" s="348">
        <v>0</v>
      </c>
      <c r="U36" s="348">
        <v>0</v>
      </c>
      <c r="V36" s="348">
        <v>0</v>
      </c>
      <c r="W36" s="276">
        <f>SUM(R36:V36)</f>
        <v>0</v>
      </c>
      <c r="X36" s="365">
        <v>0</v>
      </c>
      <c r="Y36" s="365">
        <v>0</v>
      </c>
      <c r="Z36" s="365">
        <v>0</v>
      </c>
      <c r="AA36" s="365">
        <v>0</v>
      </c>
      <c r="AB36" s="365">
        <v>0</v>
      </c>
      <c r="AC36" s="290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2"/>
  <sheetViews>
    <sheetView workbookViewId="0">
      <selection activeCell="H43" sqref="H43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71" t="s">
        <v>80</v>
      </c>
      <c r="B1" s="371"/>
      <c r="C1" s="371"/>
      <c r="D1" s="371"/>
      <c r="E1" s="371"/>
      <c r="F1" s="371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101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103</v>
      </c>
      <c r="D3" s="135">
        <v>145.77692307692308</v>
      </c>
      <c r="E3" s="65">
        <v>1484</v>
      </c>
      <c r="F3" s="125">
        <v>1484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103</v>
      </c>
      <c r="D4" s="135">
        <v>145.36666666666667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102</v>
      </c>
      <c r="D5" s="135">
        <v>141.58461538461538</v>
      </c>
      <c r="E5" s="65">
        <v>1448</v>
      </c>
      <c r="F5" s="125">
        <v>1448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23</v>
      </c>
      <c r="C6" s="73">
        <v>100</v>
      </c>
      <c r="D6" s="135">
        <v>144.56666666666666</v>
      </c>
      <c r="E6" s="136">
        <v>1468</v>
      </c>
      <c r="F6" s="125">
        <v>1468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49</v>
      </c>
      <c r="C7" s="95">
        <v>100</v>
      </c>
      <c r="D7" s="135">
        <v>142.41538461538462</v>
      </c>
      <c r="E7" s="65">
        <v>1482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54</v>
      </c>
      <c r="C8" s="73">
        <v>100</v>
      </c>
      <c r="D8" s="135">
        <v>142.36923076923077</v>
      </c>
      <c r="E8" s="65">
        <v>1457</v>
      </c>
      <c r="F8" s="125">
        <v>1457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22</v>
      </c>
      <c r="C9" s="73">
        <v>99</v>
      </c>
      <c r="D9" s="135">
        <v>140.82727272727271</v>
      </c>
      <c r="E9" s="65">
        <v>1451</v>
      </c>
      <c r="F9" s="125">
        <v>1451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79</v>
      </c>
      <c r="C10" s="73">
        <v>98</v>
      </c>
      <c r="D10" s="135">
        <v>140.82307692307691</v>
      </c>
      <c r="E10" s="65">
        <v>1462</v>
      </c>
      <c r="F10" s="125">
        <v>1462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97</v>
      </c>
      <c r="D11" s="135">
        <v>141.70909090909092</v>
      </c>
      <c r="E11" s="65">
        <v>1455</v>
      </c>
      <c r="F11" s="125">
        <v>1452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94</v>
      </c>
      <c r="D12" s="138">
        <v>138.55454545454546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13</v>
      </c>
      <c r="D13" s="138">
        <v>140.4</v>
      </c>
      <c r="E13" s="139">
        <v>1455</v>
      </c>
      <c r="F13" s="129">
        <v>1404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4</v>
      </c>
      <c r="C16" s="95">
        <v>103</v>
      </c>
      <c r="D16" s="69">
        <v>131.19999999999999</v>
      </c>
      <c r="E16" s="70">
        <v>1405</v>
      </c>
      <c r="F16" s="125">
        <v>1366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102</v>
      </c>
      <c r="D17" s="69">
        <v>129.65454545454546</v>
      </c>
      <c r="E17" s="70">
        <v>1434</v>
      </c>
      <c r="F17" s="125">
        <v>1367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55</v>
      </c>
      <c r="C18" s="95">
        <v>102</v>
      </c>
      <c r="D18" s="69">
        <v>127.83846153846154</v>
      </c>
      <c r="E18" s="70">
        <v>1342</v>
      </c>
      <c r="F18" s="125">
        <v>1342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60</v>
      </c>
      <c r="C19" s="95">
        <v>101</v>
      </c>
      <c r="D19" s="69">
        <v>135.90909090909091</v>
      </c>
      <c r="E19" s="70">
        <v>1411</v>
      </c>
      <c r="F19" s="125">
        <v>1411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29</v>
      </c>
      <c r="C20" s="73">
        <v>101</v>
      </c>
      <c r="D20" s="69">
        <v>133.99</v>
      </c>
      <c r="E20" s="70">
        <v>1401</v>
      </c>
      <c r="F20" s="125">
        <v>1401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28</v>
      </c>
      <c r="C21" s="73">
        <v>101</v>
      </c>
      <c r="D21" s="69">
        <v>132.33076923076922</v>
      </c>
      <c r="E21" s="70">
        <v>1413</v>
      </c>
      <c r="F21" s="125">
        <v>1366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100</v>
      </c>
      <c r="D22" s="69">
        <v>130.24615384615385</v>
      </c>
      <c r="E22" s="70">
        <v>1365</v>
      </c>
      <c r="F22" s="125">
        <v>1365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99</v>
      </c>
      <c r="D23" s="69">
        <v>134.80000000000001</v>
      </c>
      <c r="E23" s="70">
        <v>1393</v>
      </c>
      <c r="F23" s="140">
        <v>1391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95</v>
      </c>
      <c r="D24" s="69">
        <v>137.15384615384616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79</v>
      </c>
      <c r="D25" s="69">
        <v>133.16923076923078</v>
      </c>
      <c r="E25" s="70">
        <v>1392</v>
      </c>
      <c r="F25" s="125">
        <v>1392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68</v>
      </c>
      <c r="D26" s="69">
        <v>128.19999999999999</v>
      </c>
      <c r="E26" s="141">
        <v>1311</v>
      </c>
      <c r="F26" s="129">
        <v>1311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15</v>
      </c>
      <c r="D27" s="69">
        <v>142.30000000000001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105</v>
      </c>
      <c r="D30" s="69">
        <v>124.82727272727273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31</v>
      </c>
      <c r="C31" s="73">
        <v>105</v>
      </c>
      <c r="D31" s="69">
        <v>122.05384615384615</v>
      </c>
      <c r="E31" s="70">
        <v>1264</v>
      </c>
      <c r="F31" s="125">
        <v>1264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98</v>
      </c>
      <c r="C32" s="73">
        <v>105</v>
      </c>
      <c r="D32" s="69">
        <v>118.86153846153846</v>
      </c>
      <c r="E32" s="70">
        <v>1233</v>
      </c>
      <c r="F32" s="125">
        <v>1233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63</v>
      </c>
      <c r="C33" s="73">
        <v>105</v>
      </c>
      <c r="D33" s="69">
        <v>118.58888888888889</v>
      </c>
      <c r="E33" s="70">
        <v>1250</v>
      </c>
      <c r="F33" s="125">
        <v>1250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77</v>
      </c>
      <c r="C34" s="73">
        <v>105</v>
      </c>
      <c r="D34" s="69">
        <v>116.54615384615384</v>
      </c>
      <c r="E34" s="72">
        <v>1242</v>
      </c>
      <c r="F34" s="125">
        <v>1229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33</v>
      </c>
      <c r="C35" s="73">
        <v>105</v>
      </c>
      <c r="D35" s="69">
        <v>114.95555555555555</v>
      </c>
      <c r="E35" s="72">
        <v>1274</v>
      </c>
      <c r="F35" s="125">
        <v>1215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53</v>
      </c>
      <c r="C36" s="73">
        <v>98</v>
      </c>
      <c r="D36" s="69">
        <v>125.62857142857143</v>
      </c>
      <c r="E36" s="72">
        <v>1337</v>
      </c>
      <c r="F36" s="125">
        <v>1321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34</v>
      </c>
      <c r="C37" s="95">
        <v>97</v>
      </c>
      <c r="D37" s="74">
        <v>122.47142857142858</v>
      </c>
      <c r="E37" s="72">
        <v>1361</v>
      </c>
      <c r="F37" s="125">
        <v>1277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6" t="s">
        <v>41</v>
      </c>
      <c r="C38" s="53">
        <v>52</v>
      </c>
      <c r="D38" s="74">
        <v>114.9</v>
      </c>
      <c r="E38" s="75">
        <v>1284</v>
      </c>
      <c r="F38" s="129">
        <v>1185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50"/>
      <c r="B39" s="152"/>
      <c r="C39" s="105"/>
      <c r="D39" s="106"/>
      <c r="E39" s="153"/>
      <c r="F39" s="154"/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94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94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14"/>
      <c r="B50" s="109"/>
      <c r="C50" s="94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15"/>
      <c r="C51" s="116"/>
      <c r="D51" s="116"/>
      <c r="E51" s="117"/>
      <c r="F51" s="11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P46" sqref="P46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102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3"/>
      <c r="C4" s="324"/>
      <c r="D4" s="325" t="s">
        <v>10</v>
      </c>
      <c r="E4" s="326" t="s">
        <v>71</v>
      </c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9" t="s">
        <v>67</v>
      </c>
      <c r="D5" s="330"/>
      <c r="E5" s="331" t="s">
        <v>70</v>
      </c>
      <c r="F5" s="373">
        <v>45176</v>
      </c>
      <c r="G5" s="373"/>
      <c r="H5" s="373">
        <v>45190</v>
      </c>
      <c r="I5" s="373"/>
      <c r="J5" s="373">
        <v>45204</v>
      </c>
      <c r="K5" s="373"/>
      <c r="L5" s="362">
        <v>45218</v>
      </c>
      <c r="M5" s="373">
        <v>45232</v>
      </c>
      <c r="N5" s="373"/>
      <c r="O5" s="373">
        <v>45246</v>
      </c>
      <c r="P5" s="373"/>
      <c r="Q5" s="373">
        <v>45260</v>
      </c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2">
        <v>1</v>
      </c>
      <c r="C6" s="333" t="s">
        <v>27</v>
      </c>
      <c r="D6" s="334">
        <v>103</v>
      </c>
      <c r="E6" s="335"/>
      <c r="F6" s="336">
        <v>15</v>
      </c>
      <c r="G6" s="336">
        <v>15</v>
      </c>
      <c r="H6" s="336">
        <v>14</v>
      </c>
      <c r="I6" s="336">
        <v>13</v>
      </c>
      <c r="J6" s="336">
        <v>15</v>
      </c>
      <c r="K6" s="336">
        <v>14</v>
      </c>
      <c r="L6" s="336">
        <v>14</v>
      </c>
      <c r="M6" s="336">
        <v>15</v>
      </c>
      <c r="N6" s="336">
        <v>15</v>
      </c>
      <c r="O6" s="336">
        <v>14</v>
      </c>
      <c r="P6" s="336">
        <v>13</v>
      </c>
      <c r="Q6" s="336">
        <v>14</v>
      </c>
      <c r="R6" s="336">
        <v>14</v>
      </c>
      <c r="S6" s="336">
        <v>0</v>
      </c>
      <c r="T6" s="336">
        <v>0</v>
      </c>
      <c r="U6" s="336">
        <v>0</v>
      </c>
      <c r="V6" s="336">
        <v>0</v>
      </c>
      <c r="W6" s="336">
        <v>0</v>
      </c>
      <c r="X6" s="336">
        <v>0</v>
      </c>
      <c r="Y6" s="336">
        <v>0</v>
      </c>
      <c r="Z6" s="336">
        <v>0</v>
      </c>
      <c r="AA6" s="336">
        <v>0</v>
      </c>
      <c r="AB6" s="336">
        <v>0</v>
      </c>
      <c r="AC6" s="336">
        <v>0</v>
      </c>
      <c r="AD6" s="336">
        <v>0</v>
      </c>
      <c r="AE6" s="336">
        <v>0</v>
      </c>
      <c r="AF6" s="336">
        <v>0</v>
      </c>
      <c r="AG6" s="336">
        <v>0</v>
      </c>
      <c r="AH6" s="336">
        <v>0</v>
      </c>
      <c r="AI6" s="336">
        <v>0</v>
      </c>
      <c r="AJ6" s="336">
        <v>0</v>
      </c>
      <c r="AK6" s="336">
        <v>0</v>
      </c>
      <c r="AL6" s="336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2">
        <v>2</v>
      </c>
      <c r="C7" s="333" t="s">
        <v>50</v>
      </c>
      <c r="D7" s="334">
        <v>103</v>
      </c>
      <c r="E7" s="335">
        <v>4</v>
      </c>
      <c r="F7" s="336">
        <v>14</v>
      </c>
      <c r="G7" s="336">
        <v>15</v>
      </c>
      <c r="H7" s="336">
        <v>14</v>
      </c>
      <c r="I7" s="336">
        <v>14</v>
      </c>
      <c r="J7" s="336">
        <v>15</v>
      </c>
      <c r="K7" s="336">
        <v>14</v>
      </c>
      <c r="L7" s="336">
        <v>15</v>
      </c>
      <c r="M7" s="336">
        <v>0</v>
      </c>
      <c r="N7" s="336">
        <v>0</v>
      </c>
      <c r="O7" s="336">
        <v>15</v>
      </c>
      <c r="P7" s="336">
        <v>15</v>
      </c>
      <c r="Q7" s="336">
        <v>0</v>
      </c>
      <c r="R7" s="336">
        <v>0</v>
      </c>
      <c r="S7" s="336">
        <v>0</v>
      </c>
      <c r="T7" s="336">
        <v>0</v>
      </c>
      <c r="U7" s="336">
        <v>0</v>
      </c>
      <c r="V7" s="336">
        <v>0</v>
      </c>
      <c r="W7" s="336">
        <v>0</v>
      </c>
      <c r="X7" s="336">
        <v>0</v>
      </c>
      <c r="Y7" s="336">
        <v>0</v>
      </c>
      <c r="Z7" s="336">
        <v>0</v>
      </c>
      <c r="AA7" s="336">
        <v>0</v>
      </c>
      <c r="AB7" s="336">
        <v>0</v>
      </c>
      <c r="AC7" s="336">
        <v>0</v>
      </c>
      <c r="AD7" s="336">
        <v>0</v>
      </c>
      <c r="AE7" s="336">
        <v>0</v>
      </c>
      <c r="AF7" s="336">
        <v>0</v>
      </c>
      <c r="AG7" s="336">
        <v>0</v>
      </c>
      <c r="AH7" s="336">
        <v>0</v>
      </c>
      <c r="AI7" s="336">
        <v>0</v>
      </c>
      <c r="AJ7" s="336">
        <v>0</v>
      </c>
      <c r="AK7" s="336">
        <v>0</v>
      </c>
      <c r="AL7" s="336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2">
        <v>3</v>
      </c>
      <c r="C8" s="333" t="s">
        <v>38</v>
      </c>
      <c r="D8" s="334">
        <v>102</v>
      </c>
      <c r="E8" s="335"/>
      <c r="F8" s="336">
        <v>14</v>
      </c>
      <c r="G8" s="336">
        <v>11</v>
      </c>
      <c r="H8" s="336">
        <v>14</v>
      </c>
      <c r="I8" s="336">
        <v>15</v>
      </c>
      <c r="J8" s="336">
        <v>14</v>
      </c>
      <c r="K8" s="336">
        <v>11</v>
      </c>
      <c r="L8" s="336">
        <v>13</v>
      </c>
      <c r="M8" s="336">
        <v>14</v>
      </c>
      <c r="N8" s="336">
        <v>15</v>
      </c>
      <c r="O8" s="336">
        <v>15</v>
      </c>
      <c r="P8" s="336">
        <v>13</v>
      </c>
      <c r="Q8" s="336">
        <v>13</v>
      </c>
      <c r="R8" s="336">
        <v>15</v>
      </c>
      <c r="S8" s="336">
        <v>0</v>
      </c>
      <c r="T8" s="336">
        <v>0</v>
      </c>
      <c r="U8" s="336">
        <v>0</v>
      </c>
      <c r="V8" s="336">
        <v>0</v>
      </c>
      <c r="W8" s="336">
        <v>0</v>
      </c>
      <c r="X8" s="336">
        <v>0</v>
      </c>
      <c r="Y8" s="336">
        <v>0</v>
      </c>
      <c r="Z8" s="336">
        <v>0</v>
      </c>
      <c r="AA8" s="336">
        <v>0</v>
      </c>
      <c r="AB8" s="336">
        <v>0</v>
      </c>
      <c r="AC8" s="336">
        <v>0</v>
      </c>
      <c r="AD8" s="336">
        <v>0</v>
      </c>
      <c r="AE8" s="336">
        <v>0</v>
      </c>
      <c r="AF8" s="336">
        <v>0</v>
      </c>
      <c r="AG8" s="336">
        <v>0</v>
      </c>
      <c r="AH8" s="336">
        <v>0</v>
      </c>
      <c r="AI8" s="336">
        <v>0</v>
      </c>
      <c r="AJ8" s="336">
        <v>0</v>
      </c>
      <c r="AK8" s="336">
        <v>0</v>
      </c>
      <c r="AL8" s="336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2">
        <v>4</v>
      </c>
      <c r="C9" s="333" t="s">
        <v>23</v>
      </c>
      <c r="D9" s="334">
        <v>100</v>
      </c>
      <c r="E9" s="335">
        <v>1</v>
      </c>
      <c r="F9" s="336">
        <v>14</v>
      </c>
      <c r="G9" s="336">
        <v>14</v>
      </c>
      <c r="H9" s="336">
        <v>7</v>
      </c>
      <c r="I9" s="336">
        <v>14</v>
      </c>
      <c r="J9" s="336">
        <v>13</v>
      </c>
      <c r="K9" s="336">
        <v>13</v>
      </c>
      <c r="L9" s="336">
        <v>0</v>
      </c>
      <c r="M9" s="336">
        <v>14</v>
      </c>
      <c r="N9" s="336">
        <v>7</v>
      </c>
      <c r="O9" s="336">
        <v>15</v>
      </c>
      <c r="P9" s="336">
        <v>14</v>
      </c>
      <c r="Q9" s="336">
        <v>15</v>
      </c>
      <c r="R9" s="336">
        <v>14</v>
      </c>
      <c r="S9" s="336">
        <v>0</v>
      </c>
      <c r="T9" s="336">
        <v>0</v>
      </c>
      <c r="U9" s="336">
        <v>0</v>
      </c>
      <c r="V9" s="336">
        <v>0</v>
      </c>
      <c r="W9" s="336">
        <v>0</v>
      </c>
      <c r="X9" s="336">
        <v>0</v>
      </c>
      <c r="Y9" s="336">
        <v>0</v>
      </c>
      <c r="Z9" s="336">
        <v>0</v>
      </c>
      <c r="AA9" s="336">
        <v>0</v>
      </c>
      <c r="AB9" s="336">
        <v>0</v>
      </c>
      <c r="AC9" s="336">
        <v>0</v>
      </c>
      <c r="AD9" s="336">
        <v>0</v>
      </c>
      <c r="AE9" s="336">
        <v>0</v>
      </c>
      <c r="AF9" s="336">
        <v>0</v>
      </c>
      <c r="AG9" s="336">
        <v>0</v>
      </c>
      <c r="AH9" s="336">
        <v>0</v>
      </c>
      <c r="AI9" s="336">
        <v>0</v>
      </c>
      <c r="AJ9" s="336">
        <v>0</v>
      </c>
      <c r="AK9" s="336">
        <v>0</v>
      </c>
      <c r="AL9" s="336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2">
        <v>5</v>
      </c>
      <c r="C10" s="333" t="s">
        <v>49</v>
      </c>
      <c r="D10" s="334">
        <v>100</v>
      </c>
      <c r="E10" s="335"/>
      <c r="F10" s="336">
        <v>14</v>
      </c>
      <c r="G10" s="336">
        <v>13</v>
      </c>
      <c r="H10" s="336">
        <v>14</v>
      </c>
      <c r="I10" s="336">
        <v>15</v>
      </c>
      <c r="J10" s="336">
        <v>14</v>
      </c>
      <c r="K10" s="336">
        <v>13</v>
      </c>
      <c r="L10" s="336">
        <v>15</v>
      </c>
      <c r="M10" s="336">
        <v>14</v>
      </c>
      <c r="N10" s="336">
        <v>14</v>
      </c>
      <c r="O10" s="336">
        <v>13</v>
      </c>
      <c r="P10" s="336">
        <v>13</v>
      </c>
      <c r="Q10" s="336">
        <v>13</v>
      </c>
      <c r="R10" s="336">
        <v>13</v>
      </c>
      <c r="S10" s="336">
        <v>0</v>
      </c>
      <c r="T10" s="336">
        <v>0</v>
      </c>
      <c r="U10" s="336">
        <v>0</v>
      </c>
      <c r="V10" s="336">
        <v>0</v>
      </c>
      <c r="W10" s="336">
        <v>0</v>
      </c>
      <c r="X10" s="336">
        <v>0</v>
      </c>
      <c r="Y10" s="336">
        <v>0</v>
      </c>
      <c r="Z10" s="336">
        <v>0</v>
      </c>
      <c r="AA10" s="336">
        <v>0</v>
      </c>
      <c r="AB10" s="336">
        <v>0</v>
      </c>
      <c r="AC10" s="336">
        <v>0</v>
      </c>
      <c r="AD10" s="336">
        <v>0</v>
      </c>
      <c r="AE10" s="336">
        <v>0</v>
      </c>
      <c r="AF10" s="336">
        <v>0</v>
      </c>
      <c r="AG10" s="336">
        <v>0</v>
      </c>
      <c r="AH10" s="336">
        <v>0</v>
      </c>
      <c r="AI10" s="336">
        <v>0</v>
      </c>
      <c r="AJ10" s="336">
        <v>0</v>
      </c>
      <c r="AK10" s="336">
        <v>0</v>
      </c>
      <c r="AL10" s="336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2">
        <v>6</v>
      </c>
      <c r="C11" s="333" t="s">
        <v>54</v>
      </c>
      <c r="D11" s="334">
        <v>100</v>
      </c>
      <c r="E11" s="335"/>
      <c r="F11" s="336">
        <v>13</v>
      </c>
      <c r="G11" s="336">
        <v>14</v>
      </c>
      <c r="H11" s="336">
        <v>15</v>
      </c>
      <c r="I11" s="336">
        <v>14</v>
      </c>
      <c r="J11" s="336">
        <v>13</v>
      </c>
      <c r="K11" s="336">
        <v>15</v>
      </c>
      <c r="L11" s="336">
        <v>13</v>
      </c>
      <c r="M11" s="336">
        <v>14</v>
      </c>
      <c r="N11" s="336">
        <v>14</v>
      </c>
      <c r="O11" s="336">
        <v>14</v>
      </c>
      <c r="P11" s="336">
        <v>14</v>
      </c>
      <c r="Q11" s="336">
        <v>14</v>
      </c>
      <c r="R11" s="336">
        <v>13</v>
      </c>
      <c r="S11" s="336">
        <v>0</v>
      </c>
      <c r="T11" s="336">
        <v>0</v>
      </c>
      <c r="U11" s="336">
        <v>0</v>
      </c>
      <c r="V11" s="336">
        <v>0</v>
      </c>
      <c r="W11" s="336">
        <v>0</v>
      </c>
      <c r="X11" s="336">
        <v>0</v>
      </c>
      <c r="Y11" s="336">
        <v>0</v>
      </c>
      <c r="Z11" s="336">
        <v>0</v>
      </c>
      <c r="AA11" s="336">
        <v>0</v>
      </c>
      <c r="AB11" s="336">
        <v>0</v>
      </c>
      <c r="AC11" s="336">
        <v>0</v>
      </c>
      <c r="AD11" s="336">
        <v>0</v>
      </c>
      <c r="AE11" s="336">
        <v>0</v>
      </c>
      <c r="AF11" s="336">
        <v>0</v>
      </c>
      <c r="AG11" s="336">
        <v>0</v>
      </c>
      <c r="AH11" s="336">
        <v>0</v>
      </c>
      <c r="AI11" s="336">
        <v>0</v>
      </c>
      <c r="AJ11" s="336">
        <v>0</v>
      </c>
      <c r="AK11" s="336">
        <v>0</v>
      </c>
      <c r="AL11" s="336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2">
        <v>7</v>
      </c>
      <c r="C12" s="333" t="s">
        <v>22</v>
      </c>
      <c r="D12" s="334">
        <v>99</v>
      </c>
      <c r="E12" s="335">
        <v>2</v>
      </c>
      <c r="F12" s="336">
        <v>12</v>
      </c>
      <c r="G12" s="336">
        <v>12</v>
      </c>
      <c r="H12" s="336">
        <v>0</v>
      </c>
      <c r="I12" s="336">
        <v>0</v>
      </c>
      <c r="J12" s="336">
        <v>14</v>
      </c>
      <c r="K12" s="336">
        <v>12</v>
      </c>
      <c r="L12" s="336">
        <v>13</v>
      </c>
      <c r="M12" s="336">
        <v>15</v>
      </c>
      <c r="N12" s="336">
        <v>14</v>
      </c>
      <c r="O12" s="336">
        <v>15</v>
      </c>
      <c r="P12" s="336">
        <v>13</v>
      </c>
      <c r="Q12" s="336">
        <v>12</v>
      </c>
      <c r="R12" s="336">
        <v>15</v>
      </c>
      <c r="S12" s="336">
        <v>0</v>
      </c>
      <c r="T12" s="336">
        <v>0</v>
      </c>
      <c r="U12" s="336">
        <v>0</v>
      </c>
      <c r="V12" s="336">
        <v>0</v>
      </c>
      <c r="W12" s="336">
        <v>0</v>
      </c>
      <c r="X12" s="336">
        <v>0</v>
      </c>
      <c r="Y12" s="336">
        <v>0</v>
      </c>
      <c r="Z12" s="336">
        <v>0</v>
      </c>
      <c r="AA12" s="336">
        <v>0</v>
      </c>
      <c r="AB12" s="336">
        <v>0</v>
      </c>
      <c r="AC12" s="336">
        <v>0</v>
      </c>
      <c r="AD12" s="336">
        <v>0</v>
      </c>
      <c r="AE12" s="336">
        <v>0</v>
      </c>
      <c r="AF12" s="336">
        <v>0</v>
      </c>
      <c r="AG12" s="336">
        <v>0</v>
      </c>
      <c r="AH12" s="336">
        <v>0</v>
      </c>
      <c r="AI12" s="336">
        <v>0</v>
      </c>
      <c r="AJ12" s="336">
        <v>0</v>
      </c>
      <c r="AK12" s="336">
        <v>0</v>
      </c>
      <c r="AL12" s="336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2">
        <v>8</v>
      </c>
      <c r="C13" s="333" t="s">
        <v>79</v>
      </c>
      <c r="D13" s="334">
        <v>98</v>
      </c>
      <c r="E13" s="335"/>
      <c r="F13" s="336">
        <v>14</v>
      </c>
      <c r="G13" s="336">
        <v>13</v>
      </c>
      <c r="H13" s="336">
        <v>12</v>
      </c>
      <c r="I13" s="336">
        <v>13</v>
      </c>
      <c r="J13" s="336">
        <v>14</v>
      </c>
      <c r="K13" s="336">
        <v>12</v>
      </c>
      <c r="L13" s="336">
        <v>11</v>
      </c>
      <c r="M13" s="336">
        <v>14</v>
      </c>
      <c r="N13" s="336">
        <v>13</v>
      </c>
      <c r="O13" s="336">
        <v>12</v>
      </c>
      <c r="P13" s="336">
        <v>13</v>
      </c>
      <c r="Q13" s="336">
        <v>15</v>
      </c>
      <c r="R13" s="336">
        <v>15</v>
      </c>
      <c r="S13" s="336">
        <v>0</v>
      </c>
      <c r="T13" s="336">
        <v>0</v>
      </c>
      <c r="U13" s="336">
        <v>0</v>
      </c>
      <c r="V13" s="336">
        <v>0</v>
      </c>
      <c r="W13" s="336">
        <v>0</v>
      </c>
      <c r="X13" s="336">
        <v>0</v>
      </c>
      <c r="Y13" s="336">
        <v>0</v>
      </c>
      <c r="Z13" s="336">
        <v>0</v>
      </c>
      <c r="AA13" s="336">
        <v>0</v>
      </c>
      <c r="AB13" s="336">
        <v>0</v>
      </c>
      <c r="AC13" s="336">
        <v>0</v>
      </c>
      <c r="AD13" s="336">
        <v>0</v>
      </c>
      <c r="AE13" s="336">
        <v>0</v>
      </c>
      <c r="AF13" s="336">
        <v>0</v>
      </c>
      <c r="AG13" s="336">
        <v>0</v>
      </c>
      <c r="AH13" s="336">
        <v>0</v>
      </c>
      <c r="AI13" s="336">
        <v>0</v>
      </c>
      <c r="AJ13" s="336">
        <v>0</v>
      </c>
      <c r="AK13" s="336">
        <v>0</v>
      </c>
      <c r="AL13" s="336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2">
        <v>9</v>
      </c>
      <c r="C14" s="333" t="s">
        <v>24</v>
      </c>
      <c r="D14" s="334">
        <v>97</v>
      </c>
      <c r="E14" s="335">
        <v>2</v>
      </c>
      <c r="F14" s="336">
        <v>12</v>
      </c>
      <c r="G14" s="336">
        <v>11</v>
      </c>
      <c r="H14" s="336">
        <v>14</v>
      </c>
      <c r="I14" s="336">
        <v>15</v>
      </c>
      <c r="J14" s="336">
        <v>0</v>
      </c>
      <c r="K14" s="336">
        <v>0</v>
      </c>
      <c r="L14" s="336">
        <v>15</v>
      </c>
      <c r="M14" s="336">
        <v>14</v>
      </c>
      <c r="N14" s="336">
        <v>12</v>
      </c>
      <c r="O14" s="336">
        <v>13</v>
      </c>
      <c r="P14" s="336">
        <v>13</v>
      </c>
      <c r="Q14" s="336">
        <v>12</v>
      </c>
      <c r="R14" s="336">
        <v>13</v>
      </c>
      <c r="S14" s="336">
        <v>0</v>
      </c>
      <c r="T14" s="336">
        <v>0</v>
      </c>
      <c r="U14" s="336">
        <v>0</v>
      </c>
      <c r="V14" s="336">
        <v>0</v>
      </c>
      <c r="W14" s="336">
        <v>0</v>
      </c>
      <c r="X14" s="336">
        <v>0</v>
      </c>
      <c r="Y14" s="336">
        <v>0</v>
      </c>
      <c r="Z14" s="336">
        <v>0</v>
      </c>
      <c r="AA14" s="336">
        <v>0</v>
      </c>
      <c r="AB14" s="336">
        <v>0</v>
      </c>
      <c r="AC14" s="336">
        <v>0</v>
      </c>
      <c r="AD14" s="336">
        <v>0</v>
      </c>
      <c r="AE14" s="336">
        <v>0</v>
      </c>
      <c r="AF14" s="336">
        <v>0</v>
      </c>
      <c r="AG14" s="336">
        <v>0</v>
      </c>
      <c r="AH14" s="336">
        <v>0</v>
      </c>
      <c r="AI14" s="336">
        <v>0</v>
      </c>
      <c r="AJ14" s="336">
        <v>0</v>
      </c>
      <c r="AK14" s="336">
        <v>0</v>
      </c>
      <c r="AL14" s="336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2">
        <v>10</v>
      </c>
      <c r="C15" s="333" t="s">
        <v>25</v>
      </c>
      <c r="D15" s="334">
        <v>94</v>
      </c>
      <c r="E15" s="335">
        <v>2</v>
      </c>
      <c r="F15" s="336">
        <v>12</v>
      </c>
      <c r="G15" s="336">
        <v>13</v>
      </c>
      <c r="H15" s="336">
        <v>14</v>
      </c>
      <c r="I15" s="336">
        <v>13</v>
      </c>
      <c r="J15" s="336">
        <v>0</v>
      </c>
      <c r="K15" s="336">
        <v>0</v>
      </c>
      <c r="L15" s="336">
        <v>10</v>
      </c>
      <c r="M15" s="336">
        <v>13</v>
      </c>
      <c r="N15" s="336">
        <v>13</v>
      </c>
      <c r="O15" s="336">
        <v>4</v>
      </c>
      <c r="P15" s="336">
        <v>15</v>
      </c>
      <c r="Q15" s="336">
        <v>13</v>
      </c>
      <c r="R15" s="336">
        <v>11</v>
      </c>
      <c r="S15" s="336">
        <v>0</v>
      </c>
      <c r="T15" s="336">
        <v>0</v>
      </c>
      <c r="U15" s="336">
        <v>0</v>
      </c>
      <c r="V15" s="336">
        <v>0</v>
      </c>
      <c r="W15" s="336">
        <v>0</v>
      </c>
      <c r="X15" s="336">
        <v>0</v>
      </c>
      <c r="Y15" s="336">
        <v>0</v>
      </c>
      <c r="Z15" s="336">
        <v>0</v>
      </c>
      <c r="AA15" s="336">
        <v>0</v>
      </c>
      <c r="AB15" s="336">
        <v>0</v>
      </c>
      <c r="AC15" s="336">
        <v>0</v>
      </c>
      <c r="AD15" s="336">
        <v>0</v>
      </c>
      <c r="AE15" s="336">
        <v>0</v>
      </c>
      <c r="AF15" s="336">
        <v>0</v>
      </c>
      <c r="AG15" s="336">
        <v>0</v>
      </c>
      <c r="AH15" s="336">
        <v>0</v>
      </c>
      <c r="AI15" s="336">
        <v>0</v>
      </c>
      <c r="AJ15" s="336">
        <v>0</v>
      </c>
      <c r="AK15" s="336">
        <v>0</v>
      </c>
      <c r="AL15" s="337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2">
        <v>11</v>
      </c>
      <c r="C16" s="333" t="s">
        <v>26</v>
      </c>
      <c r="D16" s="334">
        <v>13</v>
      </c>
      <c r="E16" s="335" t="s">
        <v>99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13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V16" s="336">
        <v>0</v>
      </c>
      <c r="W16" s="336">
        <v>0</v>
      </c>
      <c r="X16" s="336">
        <v>0</v>
      </c>
      <c r="Y16" s="336">
        <v>0</v>
      </c>
      <c r="Z16" s="336">
        <v>0</v>
      </c>
      <c r="AA16" s="336">
        <v>0</v>
      </c>
      <c r="AB16" s="336">
        <v>0</v>
      </c>
      <c r="AC16" s="336">
        <v>0</v>
      </c>
      <c r="AD16" s="336">
        <v>0</v>
      </c>
      <c r="AE16" s="336">
        <v>0</v>
      </c>
      <c r="AF16" s="336">
        <v>0</v>
      </c>
      <c r="AG16" s="336">
        <v>0</v>
      </c>
      <c r="AH16" s="336">
        <v>0</v>
      </c>
      <c r="AI16" s="336">
        <v>0</v>
      </c>
      <c r="AJ16" s="336">
        <v>0</v>
      </c>
      <c r="AK16" s="336">
        <v>0</v>
      </c>
      <c r="AL16" s="337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9" t="s">
        <v>68</v>
      </c>
      <c r="D17" s="334"/>
      <c r="E17" s="335"/>
      <c r="F17" s="373">
        <v>45176</v>
      </c>
      <c r="G17" s="373"/>
      <c r="H17" s="373">
        <v>45190</v>
      </c>
      <c r="I17" s="373"/>
      <c r="J17" s="373">
        <v>45204</v>
      </c>
      <c r="K17" s="373"/>
      <c r="L17" s="362">
        <v>45218</v>
      </c>
      <c r="M17" s="373">
        <v>45232</v>
      </c>
      <c r="N17" s="373"/>
      <c r="O17" s="373">
        <v>45246</v>
      </c>
      <c r="P17" s="373"/>
      <c r="Q17" s="373">
        <v>45260</v>
      </c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2">
        <v>1</v>
      </c>
      <c r="C18" s="333" t="s">
        <v>4</v>
      </c>
      <c r="D18" s="334">
        <v>103</v>
      </c>
      <c r="E18" s="335"/>
      <c r="F18" s="336">
        <v>13</v>
      </c>
      <c r="G18" s="336">
        <v>14</v>
      </c>
      <c r="H18" s="336">
        <v>14</v>
      </c>
      <c r="I18" s="336">
        <v>11</v>
      </c>
      <c r="J18" s="336">
        <v>15</v>
      </c>
      <c r="K18" s="336">
        <v>14</v>
      </c>
      <c r="L18" s="336">
        <v>15</v>
      </c>
      <c r="M18" s="336">
        <v>12</v>
      </c>
      <c r="N18" s="336">
        <v>15</v>
      </c>
      <c r="O18" s="336">
        <v>15</v>
      </c>
      <c r="P18" s="336">
        <v>15</v>
      </c>
      <c r="Q18" s="336">
        <v>14</v>
      </c>
      <c r="R18" s="336">
        <v>14</v>
      </c>
      <c r="S18" s="336">
        <v>0</v>
      </c>
      <c r="T18" s="336">
        <v>0</v>
      </c>
      <c r="U18" s="336">
        <v>0</v>
      </c>
      <c r="V18" s="336">
        <v>0</v>
      </c>
      <c r="W18" s="336">
        <v>0</v>
      </c>
      <c r="X18" s="336">
        <v>0</v>
      </c>
      <c r="Y18" s="336">
        <v>0</v>
      </c>
      <c r="Z18" s="336">
        <v>0</v>
      </c>
      <c r="AA18" s="336">
        <v>0</v>
      </c>
      <c r="AB18" s="336">
        <v>0</v>
      </c>
      <c r="AC18" s="336">
        <v>0</v>
      </c>
      <c r="AD18" s="336">
        <v>0</v>
      </c>
      <c r="AE18" s="336">
        <v>0</v>
      </c>
      <c r="AF18" s="336">
        <v>0</v>
      </c>
      <c r="AG18" s="336">
        <v>0</v>
      </c>
      <c r="AH18" s="336">
        <v>0</v>
      </c>
      <c r="AI18" s="336">
        <v>0</v>
      </c>
      <c r="AJ18" s="336">
        <v>0</v>
      </c>
      <c r="AK18" s="336">
        <v>0</v>
      </c>
      <c r="AL18" s="336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2">
        <v>2</v>
      </c>
      <c r="C19" s="333" t="s">
        <v>3</v>
      </c>
      <c r="D19" s="334">
        <v>102</v>
      </c>
      <c r="E19" s="335">
        <v>2</v>
      </c>
      <c r="F19" s="336">
        <v>0</v>
      </c>
      <c r="G19" s="336">
        <v>0</v>
      </c>
      <c r="H19" s="336">
        <v>14</v>
      </c>
      <c r="I19" s="336">
        <v>15</v>
      </c>
      <c r="J19" s="336">
        <v>14</v>
      </c>
      <c r="K19" s="336">
        <v>14</v>
      </c>
      <c r="L19" s="336">
        <v>14</v>
      </c>
      <c r="M19" s="336">
        <v>15</v>
      </c>
      <c r="N19" s="336">
        <v>14</v>
      </c>
      <c r="O19" s="336">
        <v>12</v>
      </c>
      <c r="P19" s="336">
        <v>14</v>
      </c>
      <c r="Q19" s="336">
        <v>15</v>
      </c>
      <c r="R19" s="336">
        <v>15</v>
      </c>
      <c r="S19" s="336">
        <v>0</v>
      </c>
      <c r="T19" s="336">
        <v>0</v>
      </c>
      <c r="U19" s="336">
        <v>0</v>
      </c>
      <c r="V19" s="336">
        <v>0</v>
      </c>
      <c r="W19" s="336">
        <v>0</v>
      </c>
      <c r="X19" s="336">
        <v>0</v>
      </c>
      <c r="Y19" s="336">
        <v>0</v>
      </c>
      <c r="Z19" s="336">
        <v>0</v>
      </c>
      <c r="AA19" s="336">
        <v>0</v>
      </c>
      <c r="AB19" s="336">
        <v>0</v>
      </c>
      <c r="AC19" s="336">
        <v>0</v>
      </c>
      <c r="AD19" s="336">
        <v>0</v>
      </c>
      <c r="AE19" s="336">
        <v>0</v>
      </c>
      <c r="AF19" s="336">
        <v>0</v>
      </c>
      <c r="AG19" s="336">
        <v>0</v>
      </c>
      <c r="AH19" s="336">
        <v>0</v>
      </c>
      <c r="AI19" s="336">
        <v>0</v>
      </c>
      <c r="AJ19" s="336">
        <v>0</v>
      </c>
      <c r="AK19" s="336">
        <v>0</v>
      </c>
      <c r="AL19" s="336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2">
        <v>3</v>
      </c>
      <c r="C20" s="333" t="s">
        <v>55</v>
      </c>
      <c r="D20" s="334">
        <v>102</v>
      </c>
      <c r="E20" s="335"/>
      <c r="F20" s="336">
        <v>10</v>
      </c>
      <c r="G20" s="336">
        <v>12</v>
      </c>
      <c r="H20" s="336">
        <v>13</v>
      </c>
      <c r="I20" s="336">
        <v>14</v>
      </c>
      <c r="J20" s="336">
        <v>14</v>
      </c>
      <c r="K20" s="336">
        <v>15</v>
      </c>
      <c r="L20" s="336">
        <v>15</v>
      </c>
      <c r="M20" s="336">
        <v>15</v>
      </c>
      <c r="N20" s="336">
        <v>12</v>
      </c>
      <c r="O20" s="336">
        <v>14</v>
      </c>
      <c r="P20" s="336">
        <v>15</v>
      </c>
      <c r="Q20" s="336">
        <v>14</v>
      </c>
      <c r="R20" s="336">
        <v>12</v>
      </c>
      <c r="S20" s="336">
        <v>0</v>
      </c>
      <c r="T20" s="336">
        <v>0</v>
      </c>
      <c r="U20" s="336">
        <v>0</v>
      </c>
      <c r="V20" s="336">
        <v>0</v>
      </c>
      <c r="W20" s="336">
        <v>0</v>
      </c>
      <c r="X20" s="336">
        <v>0</v>
      </c>
      <c r="Y20" s="336">
        <v>0</v>
      </c>
      <c r="Z20" s="336">
        <v>0</v>
      </c>
      <c r="AA20" s="336">
        <v>0</v>
      </c>
      <c r="AB20" s="336">
        <v>0</v>
      </c>
      <c r="AC20" s="336">
        <v>0</v>
      </c>
      <c r="AD20" s="336">
        <v>0</v>
      </c>
      <c r="AE20" s="336">
        <v>0</v>
      </c>
      <c r="AF20" s="336">
        <v>0</v>
      </c>
      <c r="AG20" s="336">
        <v>0</v>
      </c>
      <c r="AH20" s="336">
        <v>0</v>
      </c>
      <c r="AI20" s="336">
        <v>0</v>
      </c>
      <c r="AJ20" s="336">
        <v>0</v>
      </c>
      <c r="AK20" s="336">
        <v>0</v>
      </c>
      <c r="AL20" s="336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2">
        <v>4</v>
      </c>
      <c r="C21" s="333" t="s">
        <v>60</v>
      </c>
      <c r="D21" s="334">
        <v>101</v>
      </c>
      <c r="E21" s="335">
        <v>2</v>
      </c>
      <c r="F21" s="336">
        <v>0</v>
      </c>
      <c r="G21" s="336">
        <v>0</v>
      </c>
      <c r="H21" s="336">
        <v>13</v>
      </c>
      <c r="I21" s="336">
        <v>14</v>
      </c>
      <c r="J21" s="336">
        <v>12</v>
      </c>
      <c r="K21" s="336">
        <v>13</v>
      </c>
      <c r="L21" s="336">
        <v>14</v>
      </c>
      <c r="M21" s="336">
        <v>15</v>
      </c>
      <c r="N21" s="336">
        <v>15</v>
      </c>
      <c r="O21" s="336">
        <v>15</v>
      </c>
      <c r="P21" s="336">
        <v>14</v>
      </c>
      <c r="Q21" s="336">
        <v>13</v>
      </c>
      <c r="R21" s="336">
        <v>14</v>
      </c>
      <c r="S21" s="336">
        <v>0</v>
      </c>
      <c r="T21" s="336">
        <v>0</v>
      </c>
      <c r="U21" s="336">
        <v>0</v>
      </c>
      <c r="V21" s="336">
        <v>0</v>
      </c>
      <c r="W21" s="336">
        <v>0</v>
      </c>
      <c r="X21" s="336">
        <v>0</v>
      </c>
      <c r="Y21" s="336">
        <v>0</v>
      </c>
      <c r="Z21" s="336">
        <v>0</v>
      </c>
      <c r="AA21" s="336">
        <v>0</v>
      </c>
      <c r="AB21" s="336">
        <v>0</v>
      </c>
      <c r="AC21" s="336">
        <v>0</v>
      </c>
      <c r="AD21" s="336">
        <v>0</v>
      </c>
      <c r="AE21" s="336">
        <v>0</v>
      </c>
      <c r="AF21" s="336">
        <v>0</v>
      </c>
      <c r="AG21" s="336">
        <v>0</v>
      </c>
      <c r="AH21" s="336">
        <v>0</v>
      </c>
      <c r="AI21" s="336">
        <v>0</v>
      </c>
      <c r="AJ21" s="336">
        <v>0</v>
      </c>
      <c r="AK21" s="336">
        <v>0</v>
      </c>
      <c r="AL21" s="336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2">
        <v>5</v>
      </c>
      <c r="C22" s="333" t="s">
        <v>29</v>
      </c>
      <c r="D22" s="334">
        <v>101</v>
      </c>
      <c r="E22" s="335">
        <v>3</v>
      </c>
      <c r="F22" s="336">
        <v>0</v>
      </c>
      <c r="G22" s="336">
        <v>0</v>
      </c>
      <c r="H22" s="336">
        <v>15</v>
      </c>
      <c r="I22" s="336">
        <v>14</v>
      </c>
      <c r="J22" s="336">
        <v>15</v>
      </c>
      <c r="K22" s="336">
        <v>14</v>
      </c>
      <c r="L22" s="336">
        <v>0</v>
      </c>
      <c r="M22" s="336">
        <v>14</v>
      </c>
      <c r="N22" s="336">
        <v>12</v>
      </c>
      <c r="O22" s="336">
        <v>15</v>
      </c>
      <c r="P22" s="336">
        <v>13</v>
      </c>
      <c r="Q22" s="336">
        <v>14</v>
      </c>
      <c r="R22" s="336">
        <v>14</v>
      </c>
      <c r="S22" s="336">
        <v>0</v>
      </c>
      <c r="T22" s="336">
        <v>0</v>
      </c>
      <c r="U22" s="336">
        <v>0</v>
      </c>
      <c r="V22" s="336">
        <v>0</v>
      </c>
      <c r="W22" s="336">
        <v>0</v>
      </c>
      <c r="X22" s="336">
        <v>0</v>
      </c>
      <c r="Y22" s="336">
        <v>0</v>
      </c>
      <c r="Z22" s="336">
        <v>0</v>
      </c>
      <c r="AA22" s="336">
        <v>0</v>
      </c>
      <c r="AB22" s="336">
        <v>0</v>
      </c>
      <c r="AC22" s="336">
        <v>0</v>
      </c>
      <c r="AD22" s="336">
        <v>0</v>
      </c>
      <c r="AE22" s="336">
        <v>0</v>
      </c>
      <c r="AF22" s="336">
        <v>0</v>
      </c>
      <c r="AG22" s="336">
        <v>0</v>
      </c>
      <c r="AH22" s="336">
        <v>0</v>
      </c>
      <c r="AI22" s="336">
        <v>0</v>
      </c>
      <c r="AJ22" s="336">
        <v>0</v>
      </c>
      <c r="AK22" s="336">
        <v>0</v>
      </c>
      <c r="AL22" s="336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2">
        <v>6</v>
      </c>
      <c r="C23" s="333" t="s">
        <v>28</v>
      </c>
      <c r="D23" s="334">
        <v>101</v>
      </c>
      <c r="E23" s="335"/>
      <c r="F23" s="336">
        <v>13</v>
      </c>
      <c r="G23" s="336">
        <v>14</v>
      </c>
      <c r="H23" s="336">
        <v>15</v>
      </c>
      <c r="I23" s="336">
        <v>14</v>
      </c>
      <c r="J23" s="336">
        <v>15</v>
      </c>
      <c r="K23" s="336">
        <v>14</v>
      </c>
      <c r="L23" s="336">
        <v>14</v>
      </c>
      <c r="M23" s="336">
        <v>14</v>
      </c>
      <c r="N23" s="336">
        <v>12</v>
      </c>
      <c r="O23" s="336">
        <v>14</v>
      </c>
      <c r="P23" s="336">
        <v>13</v>
      </c>
      <c r="Q23" s="336">
        <v>15</v>
      </c>
      <c r="R23" s="336">
        <v>14</v>
      </c>
      <c r="S23" s="336">
        <v>0</v>
      </c>
      <c r="T23" s="336">
        <v>0</v>
      </c>
      <c r="U23" s="336">
        <v>0</v>
      </c>
      <c r="V23" s="336">
        <v>0</v>
      </c>
      <c r="W23" s="336">
        <v>0</v>
      </c>
      <c r="X23" s="336">
        <v>0</v>
      </c>
      <c r="Y23" s="336">
        <v>0</v>
      </c>
      <c r="Z23" s="336">
        <v>0</v>
      </c>
      <c r="AA23" s="336">
        <v>0</v>
      </c>
      <c r="AB23" s="336">
        <v>0</v>
      </c>
      <c r="AC23" s="336">
        <v>0</v>
      </c>
      <c r="AD23" s="336">
        <v>0</v>
      </c>
      <c r="AE23" s="336">
        <v>0</v>
      </c>
      <c r="AF23" s="336">
        <v>0</v>
      </c>
      <c r="AG23" s="336">
        <v>0</v>
      </c>
      <c r="AH23" s="336">
        <v>0</v>
      </c>
      <c r="AI23" s="336">
        <v>0</v>
      </c>
      <c r="AJ23" s="336">
        <v>0</v>
      </c>
      <c r="AK23" s="336">
        <v>0</v>
      </c>
      <c r="AL23" s="336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2">
        <v>7</v>
      </c>
      <c r="C24" s="333" t="s">
        <v>37</v>
      </c>
      <c r="D24" s="334">
        <v>100</v>
      </c>
      <c r="E24" s="335"/>
      <c r="F24" s="336">
        <v>14</v>
      </c>
      <c r="G24" s="336">
        <v>13</v>
      </c>
      <c r="H24" s="336">
        <v>13</v>
      </c>
      <c r="I24" s="336">
        <v>13</v>
      </c>
      <c r="J24" s="336">
        <v>14</v>
      </c>
      <c r="K24" s="336">
        <v>15</v>
      </c>
      <c r="L24" s="336">
        <v>14</v>
      </c>
      <c r="M24" s="336">
        <v>13</v>
      </c>
      <c r="N24" s="336">
        <v>14</v>
      </c>
      <c r="O24" s="336">
        <v>14</v>
      </c>
      <c r="P24" s="336">
        <v>14</v>
      </c>
      <c r="Q24" s="336">
        <v>15</v>
      </c>
      <c r="R24" s="336">
        <v>14</v>
      </c>
      <c r="S24" s="336">
        <v>0</v>
      </c>
      <c r="T24" s="336">
        <v>0</v>
      </c>
      <c r="U24" s="336">
        <v>0</v>
      </c>
      <c r="V24" s="336">
        <v>0</v>
      </c>
      <c r="W24" s="336">
        <v>0</v>
      </c>
      <c r="X24" s="336">
        <v>0</v>
      </c>
      <c r="Y24" s="336">
        <v>0</v>
      </c>
      <c r="Z24" s="336">
        <v>0</v>
      </c>
      <c r="AA24" s="336">
        <v>0</v>
      </c>
      <c r="AB24" s="336">
        <v>0</v>
      </c>
      <c r="AC24" s="336">
        <v>0</v>
      </c>
      <c r="AD24" s="336">
        <v>0</v>
      </c>
      <c r="AE24" s="336">
        <v>0</v>
      </c>
      <c r="AF24" s="336">
        <v>0</v>
      </c>
      <c r="AG24" s="336">
        <v>0</v>
      </c>
      <c r="AH24" s="336">
        <v>0</v>
      </c>
      <c r="AI24" s="336">
        <v>0</v>
      </c>
      <c r="AJ24" s="336">
        <v>0</v>
      </c>
      <c r="AK24" s="336">
        <v>0</v>
      </c>
      <c r="AL24" s="336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2">
        <v>8</v>
      </c>
      <c r="C25" s="333" t="s">
        <v>12</v>
      </c>
      <c r="D25" s="334">
        <v>99</v>
      </c>
      <c r="E25" s="335">
        <v>2</v>
      </c>
      <c r="F25" s="336">
        <v>12</v>
      </c>
      <c r="G25" s="336">
        <v>15</v>
      </c>
      <c r="H25" s="336">
        <v>14</v>
      </c>
      <c r="I25" s="336">
        <v>13</v>
      </c>
      <c r="J25" s="336">
        <v>13</v>
      </c>
      <c r="K25" s="336">
        <v>12</v>
      </c>
      <c r="L25" s="336">
        <v>13</v>
      </c>
      <c r="M25" s="336">
        <v>15</v>
      </c>
      <c r="N25" s="336">
        <v>14</v>
      </c>
      <c r="O25" s="336">
        <v>0</v>
      </c>
      <c r="P25" s="336">
        <v>0</v>
      </c>
      <c r="Q25" s="336">
        <v>15</v>
      </c>
      <c r="R25" s="336">
        <v>13</v>
      </c>
      <c r="S25" s="336">
        <v>0</v>
      </c>
      <c r="T25" s="336">
        <v>0</v>
      </c>
      <c r="U25" s="336">
        <v>0</v>
      </c>
      <c r="V25" s="336">
        <v>0</v>
      </c>
      <c r="W25" s="336">
        <v>0</v>
      </c>
      <c r="X25" s="336">
        <v>0</v>
      </c>
      <c r="Y25" s="336">
        <v>0</v>
      </c>
      <c r="Z25" s="336">
        <v>0</v>
      </c>
      <c r="AA25" s="336">
        <v>0</v>
      </c>
      <c r="AB25" s="336">
        <v>0</v>
      </c>
      <c r="AC25" s="336">
        <v>0</v>
      </c>
      <c r="AD25" s="336">
        <v>0</v>
      </c>
      <c r="AE25" s="336">
        <v>0</v>
      </c>
      <c r="AF25" s="336">
        <v>0</v>
      </c>
      <c r="AG25" s="336">
        <v>0</v>
      </c>
      <c r="AH25" s="336">
        <v>0</v>
      </c>
      <c r="AI25" s="336">
        <v>0</v>
      </c>
      <c r="AJ25" s="336">
        <v>0</v>
      </c>
      <c r="AK25" s="336">
        <v>0</v>
      </c>
      <c r="AL25" s="336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2">
        <v>9</v>
      </c>
      <c r="C26" s="333" t="s">
        <v>30</v>
      </c>
      <c r="D26" s="334">
        <v>95</v>
      </c>
      <c r="E26" s="335"/>
      <c r="F26" s="336">
        <v>11</v>
      </c>
      <c r="G26" s="336">
        <v>12</v>
      </c>
      <c r="H26" s="336">
        <v>14</v>
      </c>
      <c r="I26" s="336">
        <v>12</v>
      </c>
      <c r="J26" s="336">
        <v>12</v>
      </c>
      <c r="K26" s="336">
        <v>13</v>
      </c>
      <c r="L26" s="336">
        <v>14</v>
      </c>
      <c r="M26" s="336">
        <v>12</v>
      </c>
      <c r="N26" s="336">
        <v>15</v>
      </c>
      <c r="O26" s="336">
        <v>13</v>
      </c>
      <c r="P26" s="336">
        <v>12</v>
      </c>
      <c r="Q26" s="336">
        <v>13</v>
      </c>
      <c r="R26" s="336">
        <v>13</v>
      </c>
      <c r="S26" s="336">
        <v>0</v>
      </c>
      <c r="T26" s="336">
        <v>0</v>
      </c>
      <c r="U26" s="336">
        <v>0</v>
      </c>
      <c r="V26" s="336">
        <v>0</v>
      </c>
      <c r="W26" s="336">
        <v>0</v>
      </c>
      <c r="X26" s="336">
        <v>0</v>
      </c>
      <c r="Y26" s="336">
        <v>0</v>
      </c>
      <c r="Z26" s="336">
        <v>0</v>
      </c>
      <c r="AA26" s="336">
        <v>0</v>
      </c>
      <c r="AB26" s="336">
        <v>0</v>
      </c>
      <c r="AC26" s="336">
        <v>0</v>
      </c>
      <c r="AD26" s="336">
        <v>0</v>
      </c>
      <c r="AE26" s="336">
        <v>0</v>
      </c>
      <c r="AF26" s="336">
        <v>0</v>
      </c>
      <c r="AG26" s="336">
        <v>0</v>
      </c>
      <c r="AH26" s="336">
        <v>0</v>
      </c>
      <c r="AI26" s="336">
        <v>0</v>
      </c>
      <c r="AJ26" s="336">
        <v>0</v>
      </c>
      <c r="AK26" s="336">
        <v>0</v>
      </c>
      <c r="AL26" s="336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2">
        <v>10</v>
      </c>
      <c r="C27" s="333" t="s">
        <v>83</v>
      </c>
      <c r="D27" s="334">
        <v>79</v>
      </c>
      <c r="E27" s="335"/>
      <c r="F27" s="336">
        <v>4</v>
      </c>
      <c r="G27" s="336">
        <v>2</v>
      </c>
      <c r="H27" s="336">
        <v>9</v>
      </c>
      <c r="I27" s="336">
        <v>9</v>
      </c>
      <c r="J27" s="336">
        <v>11</v>
      </c>
      <c r="K27" s="336">
        <v>11</v>
      </c>
      <c r="L27" s="336">
        <v>3</v>
      </c>
      <c r="M27" s="336">
        <v>10</v>
      </c>
      <c r="N27" s="336">
        <v>12</v>
      </c>
      <c r="O27" s="336">
        <v>9</v>
      </c>
      <c r="P27" s="336">
        <v>10</v>
      </c>
      <c r="Q27" s="336">
        <v>11</v>
      </c>
      <c r="R27" s="336">
        <v>14</v>
      </c>
      <c r="S27" s="336">
        <v>0</v>
      </c>
      <c r="T27" s="336">
        <v>0</v>
      </c>
      <c r="U27" s="336">
        <v>0</v>
      </c>
      <c r="V27" s="336">
        <v>0</v>
      </c>
      <c r="W27" s="336">
        <v>0</v>
      </c>
      <c r="X27" s="336">
        <v>0</v>
      </c>
      <c r="Y27" s="336">
        <v>0</v>
      </c>
      <c r="Z27" s="336">
        <v>0</v>
      </c>
      <c r="AA27" s="336">
        <v>0</v>
      </c>
      <c r="AB27" s="336">
        <v>0</v>
      </c>
      <c r="AC27" s="336">
        <v>0</v>
      </c>
      <c r="AD27" s="336">
        <v>0</v>
      </c>
      <c r="AE27" s="336">
        <v>0</v>
      </c>
      <c r="AF27" s="336">
        <v>0</v>
      </c>
      <c r="AG27" s="336">
        <v>0</v>
      </c>
      <c r="AH27" s="336">
        <v>0</v>
      </c>
      <c r="AI27" s="336">
        <v>0</v>
      </c>
      <c r="AJ27" s="336">
        <v>0</v>
      </c>
      <c r="AK27" s="336">
        <v>0</v>
      </c>
      <c r="AL27" s="336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32">
        <v>11</v>
      </c>
      <c r="C28" s="333" t="s">
        <v>78</v>
      </c>
      <c r="D28" s="334">
        <v>68</v>
      </c>
      <c r="E28" s="335">
        <v>2</v>
      </c>
      <c r="F28" s="336">
        <v>4</v>
      </c>
      <c r="G28" s="336">
        <v>11</v>
      </c>
      <c r="H28" s="336">
        <v>5</v>
      </c>
      <c r="I28" s="336">
        <v>11</v>
      </c>
      <c r="J28" s="336">
        <v>0</v>
      </c>
      <c r="K28" s="336">
        <v>0</v>
      </c>
      <c r="L28" s="336">
        <v>5</v>
      </c>
      <c r="M28" s="336">
        <v>5</v>
      </c>
      <c r="N28" s="336">
        <v>11</v>
      </c>
      <c r="O28" s="336">
        <v>5</v>
      </c>
      <c r="P28" s="336">
        <v>11</v>
      </c>
      <c r="Q28" s="336">
        <v>7</v>
      </c>
      <c r="R28" s="336">
        <v>12</v>
      </c>
      <c r="S28" s="336">
        <v>0</v>
      </c>
      <c r="T28" s="336">
        <v>0</v>
      </c>
      <c r="U28" s="336">
        <v>0</v>
      </c>
      <c r="V28" s="336">
        <v>0</v>
      </c>
      <c r="W28" s="336">
        <v>0</v>
      </c>
      <c r="X28" s="336">
        <v>0</v>
      </c>
      <c r="Y28" s="336">
        <v>0</v>
      </c>
      <c r="Z28" s="336">
        <v>0</v>
      </c>
      <c r="AA28" s="336">
        <v>0</v>
      </c>
      <c r="AB28" s="336">
        <v>0</v>
      </c>
      <c r="AC28" s="336">
        <v>0</v>
      </c>
      <c r="AD28" s="336">
        <v>0</v>
      </c>
      <c r="AE28" s="336">
        <v>0</v>
      </c>
      <c r="AF28" s="336">
        <v>0</v>
      </c>
      <c r="AG28" s="336">
        <v>0</v>
      </c>
      <c r="AH28" s="336">
        <v>0</v>
      </c>
      <c r="AI28" s="336">
        <v>0</v>
      </c>
      <c r="AJ28" s="336">
        <v>0</v>
      </c>
      <c r="AK28" s="336">
        <v>0</v>
      </c>
      <c r="AL28" s="336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2">
        <v>12</v>
      </c>
      <c r="C29" s="333" t="s">
        <v>36</v>
      </c>
      <c r="D29" s="334">
        <v>15</v>
      </c>
      <c r="E29" s="335" t="s">
        <v>99</v>
      </c>
      <c r="F29" s="336">
        <v>0</v>
      </c>
      <c r="G29" s="336">
        <v>0</v>
      </c>
      <c r="H29" s="336">
        <v>0</v>
      </c>
      <c r="I29" s="336">
        <v>0</v>
      </c>
      <c r="J29" s="336">
        <v>0</v>
      </c>
      <c r="K29" s="336">
        <v>0</v>
      </c>
      <c r="L29" s="336">
        <v>15</v>
      </c>
      <c r="M29" s="336">
        <v>0</v>
      </c>
      <c r="N29" s="336">
        <v>0</v>
      </c>
      <c r="O29" s="336">
        <v>0</v>
      </c>
      <c r="P29" s="336">
        <v>0</v>
      </c>
      <c r="Q29" s="336">
        <v>0</v>
      </c>
      <c r="R29" s="336">
        <v>0</v>
      </c>
      <c r="S29" s="336">
        <v>0</v>
      </c>
      <c r="T29" s="336">
        <v>0</v>
      </c>
      <c r="U29" s="336">
        <v>0</v>
      </c>
      <c r="V29" s="336">
        <v>0</v>
      </c>
      <c r="W29" s="336">
        <v>0</v>
      </c>
      <c r="X29" s="336">
        <v>0</v>
      </c>
      <c r="Y29" s="336">
        <v>0</v>
      </c>
      <c r="Z29" s="336">
        <v>0</v>
      </c>
      <c r="AA29" s="336">
        <v>0</v>
      </c>
      <c r="AB29" s="336">
        <v>0</v>
      </c>
      <c r="AC29" s="336">
        <v>0</v>
      </c>
      <c r="AD29" s="336">
        <v>0</v>
      </c>
      <c r="AE29" s="336">
        <v>0</v>
      </c>
      <c r="AF29" s="336">
        <v>0</v>
      </c>
      <c r="AG29" s="336">
        <v>0</v>
      </c>
      <c r="AH29" s="336">
        <v>0</v>
      </c>
      <c r="AI29" s="336">
        <v>0</v>
      </c>
      <c r="AJ29" s="336">
        <v>0</v>
      </c>
      <c r="AK29" s="336">
        <v>0</v>
      </c>
      <c r="AL29" s="336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9" t="s">
        <v>69</v>
      </c>
      <c r="D30" s="334"/>
      <c r="E30" s="335"/>
      <c r="F30" s="373">
        <v>45176</v>
      </c>
      <c r="G30" s="373"/>
      <c r="H30" s="373">
        <v>45190</v>
      </c>
      <c r="I30" s="373"/>
      <c r="J30" s="373">
        <v>45204</v>
      </c>
      <c r="K30" s="373"/>
      <c r="L30" s="362">
        <v>45218</v>
      </c>
      <c r="M30" s="373">
        <v>45232</v>
      </c>
      <c r="N30" s="373"/>
      <c r="O30" s="373">
        <v>45246</v>
      </c>
      <c r="P30" s="373"/>
      <c r="Q30" s="373">
        <v>45260</v>
      </c>
      <c r="R30" s="373"/>
      <c r="S30" s="373"/>
      <c r="T30" s="373"/>
      <c r="U30" s="373"/>
      <c r="V30" s="373"/>
      <c r="W30" s="373"/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  <c r="AI30" s="373"/>
      <c r="AJ30" s="373"/>
      <c r="AK30" s="373"/>
      <c r="AL30" s="373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2">
        <v>1</v>
      </c>
      <c r="C31" s="333" t="s">
        <v>32</v>
      </c>
      <c r="D31" s="334">
        <v>105</v>
      </c>
      <c r="E31" s="335">
        <v>2</v>
      </c>
      <c r="F31" s="336">
        <v>0</v>
      </c>
      <c r="G31" s="336">
        <v>0</v>
      </c>
      <c r="H31" s="336">
        <v>15</v>
      </c>
      <c r="I31" s="336">
        <v>14</v>
      </c>
      <c r="J31" s="336">
        <v>15</v>
      </c>
      <c r="K31" s="336">
        <v>15</v>
      </c>
      <c r="L31" s="336">
        <v>15</v>
      </c>
      <c r="M31" s="336">
        <v>15</v>
      </c>
      <c r="N31" s="336">
        <v>15</v>
      </c>
      <c r="O31" s="336">
        <v>15</v>
      </c>
      <c r="P31" s="336">
        <v>15</v>
      </c>
      <c r="Q31" s="336">
        <v>15</v>
      </c>
      <c r="R31" s="336">
        <v>15</v>
      </c>
      <c r="S31" s="336">
        <v>0</v>
      </c>
      <c r="T31" s="336">
        <v>0</v>
      </c>
      <c r="U31" s="336">
        <v>0</v>
      </c>
      <c r="V31" s="336">
        <v>0</v>
      </c>
      <c r="W31" s="336">
        <v>0</v>
      </c>
      <c r="X31" s="336">
        <v>0</v>
      </c>
      <c r="Y31" s="336">
        <v>0</v>
      </c>
      <c r="Z31" s="336">
        <v>0</v>
      </c>
      <c r="AA31" s="336">
        <v>0</v>
      </c>
      <c r="AB31" s="336">
        <v>0</v>
      </c>
      <c r="AC31" s="336">
        <v>0</v>
      </c>
      <c r="AD31" s="336">
        <v>0</v>
      </c>
      <c r="AE31" s="336">
        <v>0</v>
      </c>
      <c r="AF31" s="336">
        <v>0</v>
      </c>
      <c r="AG31" s="336">
        <v>0</v>
      </c>
      <c r="AH31" s="336">
        <v>0</v>
      </c>
      <c r="AI31" s="336">
        <v>0</v>
      </c>
      <c r="AJ31" s="336">
        <v>0</v>
      </c>
      <c r="AK31" s="336">
        <v>0</v>
      </c>
      <c r="AL31" s="336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2">
        <v>2</v>
      </c>
      <c r="C32" s="333" t="s">
        <v>31</v>
      </c>
      <c r="D32" s="334">
        <v>105</v>
      </c>
      <c r="E32" s="335"/>
      <c r="F32" s="336">
        <v>15</v>
      </c>
      <c r="G32" s="336">
        <v>14</v>
      </c>
      <c r="H32" s="336">
        <v>15</v>
      </c>
      <c r="I32" s="336">
        <v>15</v>
      </c>
      <c r="J32" s="336">
        <v>14</v>
      </c>
      <c r="K32" s="336">
        <v>13</v>
      </c>
      <c r="L32" s="336">
        <v>14</v>
      </c>
      <c r="M32" s="336">
        <v>15</v>
      </c>
      <c r="N32" s="336">
        <v>14</v>
      </c>
      <c r="O32" s="336">
        <v>15</v>
      </c>
      <c r="P32" s="336">
        <v>15</v>
      </c>
      <c r="Q32" s="336">
        <v>14</v>
      </c>
      <c r="R32" s="336">
        <v>15</v>
      </c>
      <c r="S32" s="336">
        <v>0</v>
      </c>
      <c r="T32" s="336">
        <v>0</v>
      </c>
      <c r="U32" s="336">
        <v>0</v>
      </c>
      <c r="V32" s="336">
        <v>0</v>
      </c>
      <c r="W32" s="336">
        <v>0</v>
      </c>
      <c r="X32" s="336">
        <v>0</v>
      </c>
      <c r="Y32" s="336">
        <v>0</v>
      </c>
      <c r="Z32" s="336">
        <v>0</v>
      </c>
      <c r="AA32" s="336">
        <v>0</v>
      </c>
      <c r="AB32" s="336">
        <v>0</v>
      </c>
      <c r="AC32" s="336">
        <v>0</v>
      </c>
      <c r="AD32" s="336">
        <v>0</v>
      </c>
      <c r="AE32" s="336">
        <v>0</v>
      </c>
      <c r="AF32" s="336">
        <v>0</v>
      </c>
      <c r="AG32" s="336">
        <v>0</v>
      </c>
      <c r="AH32" s="336">
        <v>0</v>
      </c>
      <c r="AI32" s="336">
        <v>0</v>
      </c>
      <c r="AJ32" s="336">
        <v>0</v>
      </c>
      <c r="AK32" s="336">
        <v>0</v>
      </c>
      <c r="AL32" s="336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2">
        <v>3</v>
      </c>
      <c r="C33" s="333" t="s">
        <v>98</v>
      </c>
      <c r="D33" s="334">
        <v>105</v>
      </c>
      <c r="E33" s="335"/>
      <c r="F33" s="336">
        <v>15</v>
      </c>
      <c r="G33" s="336">
        <v>15</v>
      </c>
      <c r="H33" s="336">
        <v>15</v>
      </c>
      <c r="I33" s="336">
        <v>13</v>
      </c>
      <c r="J33" s="336">
        <v>13</v>
      </c>
      <c r="K33" s="336">
        <v>15</v>
      </c>
      <c r="L33" s="336">
        <v>13</v>
      </c>
      <c r="M33" s="336">
        <v>15</v>
      </c>
      <c r="N33" s="336">
        <v>15</v>
      </c>
      <c r="O33" s="336">
        <v>14</v>
      </c>
      <c r="P33" s="336">
        <v>15</v>
      </c>
      <c r="Q33" s="336">
        <v>14</v>
      </c>
      <c r="R33" s="336">
        <v>14</v>
      </c>
      <c r="S33" s="336">
        <v>0</v>
      </c>
      <c r="T33" s="336">
        <v>0</v>
      </c>
      <c r="U33" s="336">
        <v>0</v>
      </c>
      <c r="V33" s="336">
        <v>0</v>
      </c>
      <c r="W33" s="336">
        <v>0</v>
      </c>
      <c r="X33" s="336">
        <v>0</v>
      </c>
      <c r="Y33" s="336">
        <v>0</v>
      </c>
      <c r="Z33" s="336">
        <v>0</v>
      </c>
      <c r="AA33" s="336">
        <v>0</v>
      </c>
      <c r="AB33" s="336">
        <v>0</v>
      </c>
      <c r="AC33" s="336">
        <v>0</v>
      </c>
      <c r="AD33" s="336">
        <v>0</v>
      </c>
      <c r="AE33" s="336">
        <v>0</v>
      </c>
      <c r="AF33" s="336">
        <v>0</v>
      </c>
      <c r="AG33" s="336">
        <v>0</v>
      </c>
      <c r="AH33" s="336">
        <v>0</v>
      </c>
      <c r="AI33" s="336">
        <v>0</v>
      </c>
      <c r="AJ33" s="336">
        <v>0</v>
      </c>
      <c r="AK33" s="336">
        <v>0</v>
      </c>
      <c r="AL33" s="336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2">
        <v>4</v>
      </c>
      <c r="C34" s="333" t="s">
        <v>63</v>
      </c>
      <c r="D34" s="334">
        <v>105</v>
      </c>
      <c r="E34" s="335">
        <v>2</v>
      </c>
      <c r="F34" s="336">
        <v>15</v>
      </c>
      <c r="G34" s="336">
        <v>14</v>
      </c>
      <c r="H34" s="336">
        <v>15</v>
      </c>
      <c r="I34" s="336">
        <v>15</v>
      </c>
      <c r="J34" s="336">
        <v>0</v>
      </c>
      <c r="K34" s="336">
        <v>0</v>
      </c>
      <c r="L34" s="336">
        <v>15</v>
      </c>
      <c r="M34" s="336">
        <v>0</v>
      </c>
      <c r="N34" s="336">
        <v>0</v>
      </c>
      <c r="O34" s="336">
        <v>15</v>
      </c>
      <c r="P34" s="336">
        <v>14</v>
      </c>
      <c r="Q34" s="336">
        <v>15</v>
      </c>
      <c r="R34" s="336">
        <v>15</v>
      </c>
      <c r="S34" s="336">
        <v>0</v>
      </c>
      <c r="T34" s="336">
        <v>0</v>
      </c>
      <c r="U34" s="336">
        <v>0</v>
      </c>
      <c r="V34" s="336">
        <v>0</v>
      </c>
      <c r="W34" s="336">
        <v>0</v>
      </c>
      <c r="X34" s="336">
        <v>0</v>
      </c>
      <c r="Y34" s="336">
        <v>0</v>
      </c>
      <c r="Z34" s="336">
        <v>0</v>
      </c>
      <c r="AA34" s="336">
        <v>0</v>
      </c>
      <c r="AB34" s="336">
        <v>0</v>
      </c>
      <c r="AC34" s="336">
        <v>0</v>
      </c>
      <c r="AD34" s="336">
        <v>0</v>
      </c>
      <c r="AE34" s="336">
        <v>0</v>
      </c>
      <c r="AF34" s="336">
        <v>0</v>
      </c>
      <c r="AG34" s="336">
        <v>0</v>
      </c>
      <c r="AH34" s="336">
        <v>0</v>
      </c>
      <c r="AI34" s="336">
        <v>0</v>
      </c>
      <c r="AJ34" s="336">
        <v>0</v>
      </c>
      <c r="AK34" s="336">
        <v>0</v>
      </c>
      <c r="AL34" s="336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2">
        <v>5</v>
      </c>
      <c r="C35" s="333" t="s">
        <v>77</v>
      </c>
      <c r="D35" s="334">
        <v>105</v>
      </c>
      <c r="E35" s="335"/>
      <c r="F35" s="336">
        <v>14</v>
      </c>
      <c r="G35" s="336">
        <v>15</v>
      </c>
      <c r="H35" s="336">
        <v>14</v>
      </c>
      <c r="I35" s="336">
        <v>15</v>
      </c>
      <c r="J35" s="336">
        <v>15</v>
      </c>
      <c r="K35" s="336">
        <v>15</v>
      </c>
      <c r="L35" s="336">
        <v>14</v>
      </c>
      <c r="M35" s="336">
        <v>15</v>
      </c>
      <c r="N35" s="336">
        <v>14</v>
      </c>
      <c r="O35" s="336">
        <v>15</v>
      </c>
      <c r="P35" s="336">
        <v>15</v>
      </c>
      <c r="Q35" s="336">
        <v>15</v>
      </c>
      <c r="R35" s="336">
        <v>13</v>
      </c>
      <c r="S35" s="336">
        <v>0</v>
      </c>
      <c r="T35" s="336">
        <v>0</v>
      </c>
      <c r="U35" s="336">
        <v>0</v>
      </c>
      <c r="V35" s="336">
        <v>0</v>
      </c>
      <c r="W35" s="336">
        <v>0</v>
      </c>
      <c r="X35" s="336">
        <v>0</v>
      </c>
      <c r="Y35" s="336">
        <v>0</v>
      </c>
      <c r="Z35" s="336">
        <v>0</v>
      </c>
      <c r="AA35" s="336">
        <v>0</v>
      </c>
      <c r="AB35" s="336">
        <v>0</v>
      </c>
      <c r="AC35" s="336">
        <v>0</v>
      </c>
      <c r="AD35" s="336">
        <v>0</v>
      </c>
      <c r="AE35" s="336">
        <v>0</v>
      </c>
      <c r="AF35" s="336">
        <v>0</v>
      </c>
      <c r="AG35" s="336">
        <v>0</v>
      </c>
      <c r="AH35" s="336">
        <v>0</v>
      </c>
      <c r="AI35" s="336">
        <v>0</v>
      </c>
      <c r="AJ35" s="336">
        <v>0</v>
      </c>
      <c r="AK35" s="336">
        <v>0</v>
      </c>
      <c r="AL35" s="336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2">
        <v>6</v>
      </c>
      <c r="C36" s="333" t="s">
        <v>33</v>
      </c>
      <c r="D36" s="334">
        <v>105</v>
      </c>
      <c r="E36" s="335">
        <v>4</v>
      </c>
      <c r="F36" s="336">
        <v>15</v>
      </c>
      <c r="G36" s="336">
        <v>15</v>
      </c>
      <c r="H36" s="336">
        <v>0</v>
      </c>
      <c r="I36" s="336">
        <v>0</v>
      </c>
      <c r="J36" s="336">
        <v>15</v>
      </c>
      <c r="K36" s="336">
        <v>15</v>
      </c>
      <c r="L36" s="336">
        <v>15</v>
      </c>
      <c r="M36" s="336">
        <v>15</v>
      </c>
      <c r="N36" s="336">
        <v>15</v>
      </c>
      <c r="O36" s="336">
        <v>13</v>
      </c>
      <c r="P36" s="336">
        <v>14</v>
      </c>
      <c r="Q36" s="336">
        <v>0</v>
      </c>
      <c r="R36" s="336">
        <v>0</v>
      </c>
      <c r="S36" s="336">
        <v>0</v>
      </c>
      <c r="T36" s="336">
        <v>0</v>
      </c>
      <c r="U36" s="336">
        <v>0</v>
      </c>
      <c r="V36" s="336">
        <v>0</v>
      </c>
      <c r="W36" s="336">
        <v>0</v>
      </c>
      <c r="X36" s="336">
        <v>0</v>
      </c>
      <c r="Y36" s="336">
        <v>0</v>
      </c>
      <c r="Z36" s="336">
        <v>0</v>
      </c>
      <c r="AA36" s="336">
        <v>0</v>
      </c>
      <c r="AB36" s="336">
        <v>0</v>
      </c>
      <c r="AC36" s="336">
        <v>0</v>
      </c>
      <c r="AD36" s="336">
        <v>0</v>
      </c>
      <c r="AE36" s="336">
        <v>0</v>
      </c>
      <c r="AF36" s="336">
        <v>0</v>
      </c>
      <c r="AG36" s="336">
        <v>0</v>
      </c>
      <c r="AH36" s="336">
        <v>0</v>
      </c>
      <c r="AI36" s="336">
        <v>0</v>
      </c>
      <c r="AJ36" s="336">
        <v>0</v>
      </c>
      <c r="AK36" s="336">
        <v>0</v>
      </c>
      <c r="AL36" s="336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32">
        <v>7</v>
      </c>
      <c r="C37" s="333" t="s">
        <v>53</v>
      </c>
      <c r="D37" s="334">
        <v>98</v>
      </c>
      <c r="E37" s="335">
        <v>6</v>
      </c>
      <c r="F37" s="336">
        <v>0</v>
      </c>
      <c r="G37" s="336">
        <v>0</v>
      </c>
      <c r="H37" s="336">
        <v>15</v>
      </c>
      <c r="I37" s="336">
        <v>13</v>
      </c>
      <c r="J37" s="336">
        <v>13</v>
      </c>
      <c r="K37" s="336">
        <v>13</v>
      </c>
      <c r="L37" s="336">
        <v>14</v>
      </c>
      <c r="M37" s="336">
        <v>15</v>
      </c>
      <c r="N37" s="336">
        <v>15</v>
      </c>
      <c r="O37" s="336">
        <v>0</v>
      </c>
      <c r="P37" s="336">
        <v>0</v>
      </c>
      <c r="Q37" s="336">
        <v>0</v>
      </c>
      <c r="R37" s="336">
        <v>0</v>
      </c>
      <c r="S37" s="336">
        <v>0</v>
      </c>
      <c r="T37" s="336">
        <v>0</v>
      </c>
      <c r="U37" s="336">
        <v>0</v>
      </c>
      <c r="V37" s="336">
        <v>0</v>
      </c>
      <c r="W37" s="336">
        <v>0</v>
      </c>
      <c r="X37" s="336">
        <v>0</v>
      </c>
      <c r="Y37" s="336">
        <v>0</v>
      </c>
      <c r="Z37" s="336">
        <v>0</v>
      </c>
      <c r="AA37" s="336">
        <v>0</v>
      </c>
      <c r="AB37" s="336">
        <v>0</v>
      </c>
      <c r="AC37" s="336">
        <v>0</v>
      </c>
      <c r="AD37" s="336">
        <v>0</v>
      </c>
      <c r="AE37" s="336">
        <v>0</v>
      </c>
      <c r="AF37" s="336">
        <v>0</v>
      </c>
      <c r="AG37" s="336">
        <v>0</v>
      </c>
      <c r="AH37" s="336">
        <v>0</v>
      </c>
      <c r="AI37" s="336">
        <v>0</v>
      </c>
      <c r="AJ37" s="336">
        <v>0</v>
      </c>
      <c r="AK37" s="336">
        <v>0</v>
      </c>
      <c r="AL37" s="336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32">
        <v>8</v>
      </c>
      <c r="C38" s="333" t="s">
        <v>34</v>
      </c>
      <c r="D38" s="334">
        <v>97</v>
      </c>
      <c r="E38" s="335">
        <v>6</v>
      </c>
      <c r="F38" s="338">
        <v>14</v>
      </c>
      <c r="G38" s="338">
        <v>14</v>
      </c>
      <c r="H38" s="338">
        <v>0</v>
      </c>
      <c r="I38" s="338">
        <v>0</v>
      </c>
      <c r="J38" s="338">
        <v>15</v>
      </c>
      <c r="K38" s="338">
        <v>15</v>
      </c>
      <c r="L38" s="338">
        <v>13</v>
      </c>
      <c r="M38" s="338">
        <v>0</v>
      </c>
      <c r="N38" s="338">
        <v>0</v>
      </c>
      <c r="O38" s="338">
        <v>13</v>
      </c>
      <c r="P38" s="338">
        <v>13</v>
      </c>
      <c r="Q38" s="338">
        <v>0</v>
      </c>
      <c r="R38" s="338">
        <v>0</v>
      </c>
      <c r="S38" s="338">
        <v>0</v>
      </c>
      <c r="T38" s="338">
        <v>0</v>
      </c>
      <c r="U38" s="338">
        <v>0</v>
      </c>
      <c r="V38" s="338">
        <v>0</v>
      </c>
      <c r="W38" s="338">
        <v>0</v>
      </c>
      <c r="X38" s="338">
        <v>0</v>
      </c>
      <c r="Y38" s="338">
        <v>0</v>
      </c>
      <c r="Z38" s="338">
        <v>0</v>
      </c>
      <c r="AA38" s="338">
        <v>0</v>
      </c>
      <c r="AB38" s="338">
        <v>0</v>
      </c>
      <c r="AC38" s="338">
        <v>0</v>
      </c>
      <c r="AD38" s="338">
        <v>0</v>
      </c>
      <c r="AE38" s="338">
        <v>0</v>
      </c>
      <c r="AF38" s="338">
        <v>0</v>
      </c>
      <c r="AG38" s="338">
        <v>0</v>
      </c>
      <c r="AH38" s="338">
        <v>0</v>
      </c>
      <c r="AI38" s="338">
        <v>0</v>
      </c>
      <c r="AJ38" s="338">
        <v>0</v>
      </c>
      <c r="AK38" s="338">
        <v>0</v>
      </c>
      <c r="AL38" s="338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39">
        <v>9</v>
      </c>
      <c r="C39" s="340" t="s">
        <v>41</v>
      </c>
      <c r="D39" s="341">
        <v>52</v>
      </c>
      <c r="E39" s="342" t="s">
        <v>99</v>
      </c>
      <c r="F39" s="336">
        <v>10</v>
      </c>
      <c r="G39" s="336">
        <v>14</v>
      </c>
      <c r="H39" s="336">
        <v>0</v>
      </c>
      <c r="I39" s="336">
        <v>0</v>
      </c>
      <c r="J39" s="336">
        <v>14</v>
      </c>
      <c r="K39" s="336">
        <v>14</v>
      </c>
      <c r="L39" s="336">
        <v>0</v>
      </c>
      <c r="M39" s="336">
        <v>0</v>
      </c>
      <c r="N39" s="336">
        <v>0</v>
      </c>
      <c r="O39" s="336">
        <v>0</v>
      </c>
      <c r="P39" s="336">
        <v>0</v>
      </c>
      <c r="Q39" s="336">
        <v>0</v>
      </c>
      <c r="R39" s="336">
        <v>0</v>
      </c>
      <c r="S39" s="336">
        <v>0</v>
      </c>
      <c r="T39" s="336">
        <v>0</v>
      </c>
      <c r="U39" s="336">
        <v>0</v>
      </c>
      <c r="V39" s="336">
        <v>0</v>
      </c>
      <c r="W39" s="336">
        <v>0</v>
      </c>
      <c r="X39" s="336">
        <v>0</v>
      </c>
      <c r="Y39" s="336">
        <v>0</v>
      </c>
      <c r="Z39" s="336">
        <v>0</v>
      </c>
      <c r="AA39" s="336">
        <v>0</v>
      </c>
      <c r="AB39" s="336">
        <v>0</v>
      </c>
      <c r="AC39" s="336">
        <v>0</v>
      </c>
      <c r="AD39" s="336">
        <v>0</v>
      </c>
      <c r="AE39" s="336">
        <v>0</v>
      </c>
      <c r="AF39" s="336">
        <v>0</v>
      </c>
      <c r="AG39" s="336">
        <v>0</v>
      </c>
      <c r="AH39" s="336">
        <v>0</v>
      </c>
      <c r="AI39" s="336">
        <v>0</v>
      </c>
      <c r="AJ39" s="336">
        <v>0</v>
      </c>
      <c r="AK39" s="336">
        <v>0</v>
      </c>
      <c r="AL39" s="336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E19" sqref="E19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140.82727272727271</v>
      </c>
      <c r="D3" s="51">
        <v>1</v>
      </c>
      <c r="E3" s="252" t="s">
        <v>27</v>
      </c>
      <c r="F3" s="246">
        <v>145.77692307692308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138.55454545454546</v>
      </c>
      <c r="D4" s="51">
        <v>2</v>
      </c>
      <c r="E4" s="252" t="s">
        <v>50</v>
      </c>
      <c r="F4" s="246">
        <v>145.36666666666667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137.15384615384616</v>
      </c>
      <c r="D5" s="51">
        <v>3</v>
      </c>
      <c r="E5" s="252" t="s">
        <v>23</v>
      </c>
      <c r="F5" s="246">
        <v>144.56666666666666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135.90909090909091</v>
      </c>
      <c r="D6" s="51">
        <v>4</v>
      </c>
      <c r="E6" s="252" t="s">
        <v>49</v>
      </c>
      <c r="F6" s="246">
        <v>142.41538461538462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130.24615384615385</v>
      </c>
      <c r="D7" s="51">
        <v>5</v>
      </c>
      <c r="E7" s="253" t="s">
        <v>54</v>
      </c>
      <c r="F7" s="246">
        <v>142.36923076923077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127.83846153846154</v>
      </c>
      <c r="D8" s="51">
        <v>6</v>
      </c>
      <c r="E8" s="252" t="s">
        <v>24</v>
      </c>
      <c r="F8" s="246">
        <v>141.70909090909092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124.82727272727273</v>
      </c>
      <c r="D9" s="51">
        <v>7</v>
      </c>
      <c r="E9" s="252" t="s">
        <v>38</v>
      </c>
      <c r="F9" s="246">
        <v>141.58461538461538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122.47142857142858</v>
      </c>
      <c r="D10" s="51">
        <v>8</v>
      </c>
      <c r="E10" s="245" t="s">
        <v>66</v>
      </c>
      <c r="F10" s="246">
        <v>140.82307692307691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122.05384615384615</v>
      </c>
      <c r="D11" s="51">
        <v>9</v>
      </c>
      <c r="E11" s="252" t="s">
        <v>12</v>
      </c>
      <c r="F11" s="246">
        <v>134.80000000000001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118.86153846153846</v>
      </c>
      <c r="D12" s="51">
        <v>10</v>
      </c>
      <c r="E12" s="252" t="s">
        <v>29</v>
      </c>
      <c r="F12" s="246">
        <v>133.99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118.58888888888889</v>
      </c>
      <c r="D13" s="51">
        <v>11</v>
      </c>
      <c r="E13" s="254" t="s">
        <v>83</v>
      </c>
      <c r="F13" s="255">
        <v>133.16923076923078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9" t="s">
        <v>36</v>
      </c>
      <c r="C14" s="249">
        <v>142.30000000000001</v>
      </c>
      <c r="D14" s="51">
        <v>12</v>
      </c>
      <c r="E14" s="252" t="s">
        <v>28</v>
      </c>
      <c r="F14" s="246">
        <v>132.33076923076922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9" t="s">
        <v>26</v>
      </c>
      <c r="C15" s="249">
        <v>140.4</v>
      </c>
      <c r="D15" s="51">
        <v>13</v>
      </c>
      <c r="E15" s="252" t="s">
        <v>2</v>
      </c>
      <c r="F15" s="246">
        <v>131.19999999999999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404" t="s">
        <v>41</v>
      </c>
      <c r="C16" s="249">
        <v>114.9</v>
      </c>
      <c r="D16" s="51">
        <v>14</v>
      </c>
      <c r="E16" s="252" t="s">
        <v>3</v>
      </c>
      <c r="F16" s="246">
        <v>129.65454545454546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74"/>
      <c r="C17" s="375"/>
      <c r="D17" s="51">
        <v>15</v>
      </c>
      <c r="E17" s="252" t="s">
        <v>78</v>
      </c>
      <c r="F17" s="246">
        <v>128.19999999999999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6" t="s">
        <v>64</v>
      </c>
      <c r="C18" s="377"/>
      <c r="D18" s="51">
        <v>16</v>
      </c>
      <c r="E18" s="252" t="s">
        <v>53</v>
      </c>
      <c r="F18" s="246">
        <v>125.62857142857143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6" t="s">
        <v>65</v>
      </c>
      <c r="C19" s="377"/>
      <c r="D19" s="51">
        <v>17</v>
      </c>
      <c r="E19" s="252" t="s">
        <v>35</v>
      </c>
      <c r="F19" s="246">
        <v>119.5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0"/>
      <c r="C20" s="251"/>
      <c r="D20" s="51">
        <v>18</v>
      </c>
      <c r="E20" s="252" t="s">
        <v>77</v>
      </c>
      <c r="F20" s="246">
        <v>116.54615384615384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2" t="s">
        <v>40</v>
      </c>
      <c r="F21" s="246">
        <v>114.95555555555555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70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sortState xmlns:xlrd2="http://schemas.microsoft.com/office/spreadsheetml/2017/richdata2" ref="B14:C16">
    <sortCondition descending="1" ref="C14:C16"/>
  </sortState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D46" sqref="D46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79" t="s">
        <v>1</v>
      </c>
      <c r="D1" s="380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>SUM(C3:S3)</f>
        <v>18951</v>
      </c>
      <c r="U3" s="173">
        <f>SUM(C3:S3)/130</f>
        <v>145.77692307692308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>
        <v>2919</v>
      </c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>SUM(C4:S4)</f>
        <v>13083</v>
      </c>
      <c r="U4" s="173">
        <f>SUM(C4:S4)/90</f>
        <v>145.36666666666667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>
        <v>2839</v>
      </c>
      <c r="H5" s="223">
        <v>2932</v>
      </c>
      <c r="I5" s="226">
        <v>2935</v>
      </c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>SUM(C5:S5)</f>
        <v>17348</v>
      </c>
      <c r="U5" s="173">
        <f>SUM(C5:S5)/120</f>
        <v>144.56666666666666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>
        <v>2826</v>
      </c>
      <c r="I6" s="226">
        <v>2783</v>
      </c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>SUM(C6:S6)</f>
        <v>18514</v>
      </c>
      <c r="U6" s="173">
        <f>SUM(C6:S6)/130</f>
        <v>142.41538461538462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>
        <v>2861</v>
      </c>
      <c r="I7" s="226">
        <v>2849</v>
      </c>
      <c r="J7" s="226"/>
      <c r="K7" s="226"/>
      <c r="L7" s="226"/>
      <c r="M7" s="226"/>
      <c r="N7" s="223"/>
      <c r="O7" s="223"/>
      <c r="P7" s="223"/>
      <c r="Q7" s="223"/>
      <c r="R7" s="223"/>
      <c r="S7" s="223"/>
      <c r="T7" s="228">
        <f>SUM(C7:S7)</f>
        <v>18508</v>
      </c>
      <c r="U7" s="173">
        <f>SUM(C7:S7)/130</f>
        <v>142.36923076923077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24</v>
      </c>
      <c r="C8" s="226">
        <v>2769</v>
      </c>
      <c r="D8" s="226">
        <v>2885</v>
      </c>
      <c r="E8" s="223"/>
      <c r="F8" s="223">
        <v>1445</v>
      </c>
      <c r="G8" s="223">
        <v>2853</v>
      </c>
      <c r="H8" s="223">
        <v>2821</v>
      </c>
      <c r="I8" s="223">
        <v>2815</v>
      </c>
      <c r="J8" s="223"/>
      <c r="K8" s="226"/>
      <c r="L8" s="226"/>
      <c r="M8" s="226"/>
      <c r="N8" s="226"/>
      <c r="O8" s="226"/>
      <c r="P8" s="223"/>
      <c r="Q8" s="223"/>
      <c r="R8" s="223"/>
      <c r="S8" s="223"/>
      <c r="T8" s="228">
        <f>SUM(C8:S8)</f>
        <v>15588</v>
      </c>
      <c r="U8" s="173">
        <f>SUM(C8:S8)/110</f>
        <v>141.70909090909092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38</v>
      </c>
      <c r="C9" s="222">
        <v>2797</v>
      </c>
      <c r="D9" s="223">
        <v>2857</v>
      </c>
      <c r="E9" s="223">
        <v>2807</v>
      </c>
      <c r="F9" s="223">
        <v>1407</v>
      </c>
      <c r="G9" s="223">
        <v>2880</v>
      </c>
      <c r="H9" s="223">
        <v>2825</v>
      </c>
      <c r="I9" s="226">
        <v>2833</v>
      </c>
      <c r="J9" s="226"/>
      <c r="K9" s="226"/>
      <c r="L9" s="226"/>
      <c r="M9" s="226"/>
      <c r="N9" s="223"/>
      <c r="O9" s="223"/>
      <c r="P9" s="223"/>
      <c r="Q9" s="223"/>
      <c r="R9" s="223"/>
      <c r="S9" s="223"/>
      <c r="T9" s="228">
        <f>SUM(C9:S9)</f>
        <v>18406</v>
      </c>
      <c r="U9" s="173">
        <f>SUM(C9:S9)/130</f>
        <v>141.58461538461538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22</v>
      </c>
      <c r="C10" s="222">
        <v>2756</v>
      </c>
      <c r="D10" s="223"/>
      <c r="E10" s="223">
        <v>2782</v>
      </c>
      <c r="F10" s="223">
        <v>1404</v>
      </c>
      <c r="G10" s="223">
        <v>2857</v>
      </c>
      <c r="H10" s="223">
        <v>2856</v>
      </c>
      <c r="I10" s="226">
        <v>2836</v>
      </c>
      <c r="J10" s="226"/>
      <c r="K10" s="226"/>
      <c r="L10" s="226"/>
      <c r="M10" s="226"/>
      <c r="N10" s="223"/>
      <c r="O10" s="223"/>
      <c r="P10" s="223"/>
      <c r="Q10" s="223"/>
      <c r="R10" s="223"/>
      <c r="S10" s="223"/>
      <c r="T10" s="228">
        <f>SUM(C10:S10)</f>
        <v>15491</v>
      </c>
      <c r="U10" s="173">
        <f>SUM(C10:S10)/110</f>
        <v>140.82727272727271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66</v>
      </c>
      <c r="C11" s="224">
        <v>2818</v>
      </c>
      <c r="D11" s="225">
        <v>2772</v>
      </c>
      <c r="E11" s="224">
        <v>2798</v>
      </c>
      <c r="F11" s="225">
        <v>1346</v>
      </c>
      <c r="G11" s="225">
        <v>2841</v>
      </c>
      <c r="H11" s="225">
        <v>2816</v>
      </c>
      <c r="I11" s="225">
        <v>2916</v>
      </c>
      <c r="J11" s="225"/>
      <c r="K11" s="227"/>
      <c r="L11" s="227"/>
      <c r="M11" s="227"/>
      <c r="N11" s="227"/>
      <c r="O11" s="227"/>
      <c r="P11" s="225"/>
      <c r="Q11" s="225"/>
      <c r="R11" s="225"/>
      <c r="S11" s="225"/>
      <c r="T11" s="228">
        <f>SUM(C11:S11)</f>
        <v>18307</v>
      </c>
      <c r="U11" s="173">
        <f>SUM(C11:S11)/130</f>
        <v>140.82307692307691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/>
      <c r="M12" s="226"/>
      <c r="N12" s="226"/>
      <c r="O12" s="226"/>
      <c r="P12" s="223"/>
      <c r="Q12" s="223"/>
      <c r="R12" s="223"/>
      <c r="S12" s="223"/>
      <c r="T12" s="228">
        <f>SUM(C12:S12)</f>
        <v>1404</v>
      </c>
      <c r="U12" s="173">
        <f>SUM(C12:S12)/10</f>
        <v>140.4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/>
      <c r="K13" s="226"/>
      <c r="L13" s="226"/>
      <c r="M13" s="226"/>
      <c r="N13" s="223"/>
      <c r="O13" s="223"/>
      <c r="P13" s="223"/>
      <c r="Q13" s="223"/>
      <c r="R13" s="223"/>
      <c r="S13" s="223"/>
      <c r="T13" s="228">
        <f>SUM(C13:S13)</f>
        <v>15241</v>
      </c>
      <c r="U13" s="173">
        <f>SUM(C13:S13)/110</f>
        <v>138.55454545454546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82" t="s">
        <v>1</v>
      </c>
      <c r="D14" s="3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>SUM(C16:S16)</f>
        <v>1423</v>
      </c>
      <c r="U16" s="173">
        <f>SUM(C16:S16)/10</f>
        <v>142.30000000000001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>
        <v>2785</v>
      </c>
      <c r="H17" s="223">
        <v>2735</v>
      </c>
      <c r="I17" s="226">
        <v>2730</v>
      </c>
      <c r="J17" s="226"/>
      <c r="K17" s="226"/>
      <c r="L17" s="226"/>
      <c r="M17" s="226"/>
      <c r="N17" s="223"/>
      <c r="O17" s="223"/>
      <c r="P17" s="223"/>
      <c r="Q17" s="223"/>
      <c r="R17" s="225"/>
      <c r="S17" s="225"/>
      <c r="T17" s="228">
        <f>SUM(C17:S17)</f>
        <v>17830</v>
      </c>
      <c r="U17" s="173">
        <f>SUM(C17:S17)/130</f>
        <v>137.15384615384616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>
        <v>2803</v>
      </c>
      <c r="H18" s="225">
        <v>2719</v>
      </c>
      <c r="I18" s="227">
        <v>2682</v>
      </c>
      <c r="J18" s="227"/>
      <c r="K18" s="227"/>
      <c r="L18" s="227"/>
      <c r="M18" s="227"/>
      <c r="N18" s="225"/>
      <c r="O18" s="225"/>
      <c r="P18" s="225"/>
      <c r="Q18" s="225"/>
      <c r="R18" s="225"/>
      <c r="S18" s="225"/>
      <c r="T18" s="228">
        <f>SUM(C18:S18)</f>
        <v>14950</v>
      </c>
      <c r="U18" s="173">
        <f>SUM(C18:S18)/110</f>
        <v>135.90909090909091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>SUM(C19:S19)</f>
        <v>14828</v>
      </c>
      <c r="U19" s="173">
        <f>SUM(C19:S19)/110</f>
        <v>134.80000000000001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>
        <v>2696</v>
      </c>
      <c r="J20" s="226"/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>SUM(C20:S20)</f>
        <v>13399</v>
      </c>
      <c r="U20" s="173">
        <f>SUM(C20:S20)/100</f>
        <v>133.99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6">
        <v>2652</v>
      </c>
      <c r="E21" s="316">
        <v>2712</v>
      </c>
      <c r="F21" s="226">
        <v>1309</v>
      </c>
      <c r="G21" s="316">
        <v>2691</v>
      </c>
      <c r="H21" s="316">
        <v>2650</v>
      </c>
      <c r="I21" s="316">
        <v>2749</v>
      </c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228">
        <f>SUM(C21:S21)</f>
        <v>17312</v>
      </c>
      <c r="U21" s="173">
        <f>SUM(C21:S21)/130</f>
        <v>133.16923076923078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1307</v>
      </c>
      <c r="G22" s="223">
        <v>2597</v>
      </c>
      <c r="H22" s="223">
        <v>2684</v>
      </c>
      <c r="I22" s="226">
        <v>2669</v>
      </c>
      <c r="J22" s="226"/>
      <c r="K22" s="226"/>
      <c r="L22" s="226"/>
      <c r="M22" s="226"/>
      <c r="N22" s="223"/>
      <c r="O22" s="223"/>
      <c r="P22" s="223"/>
      <c r="Q22" s="223"/>
      <c r="R22" s="225"/>
      <c r="S22" s="225"/>
      <c r="T22" s="228">
        <f>SUM(C22:S22)</f>
        <v>17202</v>
      </c>
      <c r="U22" s="173">
        <f>SUM(C22:S22)/130</f>
        <v>132.32307692307691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>
        <v>2667</v>
      </c>
      <c r="F23" s="225">
        <v>1304</v>
      </c>
      <c r="G23" s="225">
        <v>2625</v>
      </c>
      <c r="H23" s="225">
        <v>2717</v>
      </c>
      <c r="I23" s="225">
        <v>2638</v>
      </c>
      <c r="J23" s="225"/>
      <c r="K23" s="227"/>
      <c r="L23" s="227"/>
      <c r="M23" s="227"/>
      <c r="N23" s="227"/>
      <c r="O23" s="227"/>
      <c r="P23" s="225"/>
      <c r="Q23" s="225"/>
      <c r="R23" s="225"/>
      <c r="S23" s="225"/>
      <c r="T23" s="228">
        <f>SUM(C23:S23)</f>
        <v>17056</v>
      </c>
      <c r="U23" s="173">
        <f>SUM(C23:S23)/130</f>
        <v>131.19999999999999</v>
      </c>
      <c r="V23" s="192"/>
      <c r="W23" s="384"/>
      <c r="X23" s="384"/>
      <c r="Y23" s="384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37</v>
      </c>
      <c r="C24" s="227">
        <v>2535</v>
      </c>
      <c r="D24" s="225">
        <v>2591</v>
      </c>
      <c r="E24" s="225">
        <v>2632</v>
      </c>
      <c r="F24" s="225">
        <v>1304</v>
      </c>
      <c r="G24" s="225">
        <v>2594</v>
      </c>
      <c r="H24" s="225">
        <v>2631</v>
      </c>
      <c r="I24" s="227">
        <v>2645</v>
      </c>
      <c r="J24" s="227"/>
      <c r="K24" s="227"/>
      <c r="L24" s="227"/>
      <c r="M24" s="227"/>
      <c r="N24" s="225"/>
      <c r="O24" s="225"/>
      <c r="P24" s="225"/>
      <c r="Q24" s="225"/>
      <c r="R24" s="225"/>
      <c r="S24" s="225"/>
      <c r="T24" s="228">
        <f>SUM(C24:S24)</f>
        <v>16932</v>
      </c>
      <c r="U24" s="173">
        <f>SUM(C24:S24)/130</f>
        <v>130.24615384615385</v>
      </c>
      <c r="V24" s="192"/>
      <c r="W24" s="359"/>
      <c r="X24" s="359"/>
      <c r="Y24" s="359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</v>
      </c>
      <c r="C25" s="222"/>
      <c r="D25" s="223">
        <v>2588</v>
      </c>
      <c r="E25" s="223">
        <v>2537</v>
      </c>
      <c r="F25" s="223">
        <v>1312</v>
      </c>
      <c r="G25" s="223">
        <v>2549</v>
      </c>
      <c r="H25" s="223">
        <v>2549</v>
      </c>
      <c r="I25" s="226">
        <v>2727</v>
      </c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>SUM(C25:S25)</f>
        <v>14262</v>
      </c>
      <c r="U25" s="173">
        <f>SUM(C25:S25)/110</f>
        <v>129.65454545454546</v>
      </c>
      <c r="V25" s="192"/>
      <c r="W25" s="359"/>
      <c r="X25" s="359"/>
      <c r="Y25" s="359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8"/>
      <c r="F26" s="316">
        <v>1260</v>
      </c>
      <c r="G26" s="316">
        <v>2588</v>
      </c>
      <c r="H26" s="316">
        <v>2551</v>
      </c>
      <c r="I26" s="316">
        <v>2569</v>
      </c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228">
        <f>SUM(C26:S26)</f>
        <v>14102</v>
      </c>
      <c r="U26" s="173">
        <f>SUM(C26:S26)/110</f>
        <v>128.19999999999999</v>
      </c>
      <c r="V26" s="192"/>
      <c r="W26" s="384"/>
      <c r="X26" s="384"/>
      <c r="Y26" s="384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/>
      <c r="K27" s="226"/>
      <c r="L27" s="226"/>
      <c r="M27" s="226"/>
      <c r="N27" s="223"/>
      <c r="O27" s="223"/>
      <c r="P27" s="223"/>
      <c r="Q27" s="223"/>
      <c r="R27" s="225"/>
      <c r="S27" s="225"/>
      <c r="T27" s="228">
        <f>SUM(C27:S27)</f>
        <v>16619</v>
      </c>
      <c r="U27" s="173">
        <f>SUM(C27:S27)/130</f>
        <v>127.83846153846154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82" t="s">
        <v>1</v>
      </c>
      <c r="D28" s="383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/>
      <c r="K29" s="220"/>
      <c r="L29" s="220"/>
      <c r="M29" s="220"/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53</v>
      </c>
      <c r="C30" s="227"/>
      <c r="D30" s="225">
        <v>2494</v>
      </c>
      <c r="E30" s="225">
        <v>2478</v>
      </c>
      <c r="F30" s="225">
        <v>1271</v>
      </c>
      <c r="G30" s="225">
        <v>2551</v>
      </c>
      <c r="H30" s="225"/>
      <c r="I30" s="227"/>
      <c r="J30" s="227"/>
      <c r="K30" s="227"/>
      <c r="L30" s="227"/>
      <c r="M30" s="227"/>
      <c r="N30" s="225"/>
      <c r="O30" s="225"/>
      <c r="P30" s="225"/>
      <c r="Q30" s="225"/>
      <c r="R30" s="223"/>
      <c r="S30" s="223"/>
      <c r="T30" s="228">
        <f>SUM(C30:S30)</f>
        <v>8794</v>
      </c>
      <c r="U30" s="173">
        <f>SUM(C30:S30)/70</f>
        <v>125.62857142857143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32</v>
      </c>
      <c r="C31" s="227"/>
      <c r="D31" s="223">
        <v>2410</v>
      </c>
      <c r="E31" s="227">
        <v>2538</v>
      </c>
      <c r="F31" s="227">
        <v>1244</v>
      </c>
      <c r="G31" s="227">
        <v>2515</v>
      </c>
      <c r="H31" s="223">
        <v>2534</v>
      </c>
      <c r="I31" s="223">
        <v>2490</v>
      </c>
      <c r="J31" s="222"/>
      <c r="K31" s="222"/>
      <c r="L31" s="222"/>
      <c r="M31" s="229"/>
      <c r="N31" s="227"/>
      <c r="O31" s="229"/>
      <c r="P31" s="229"/>
      <c r="Q31" s="229"/>
      <c r="R31" s="223"/>
      <c r="S31" s="223"/>
      <c r="T31" s="228">
        <f>SUM(C31:S31)</f>
        <v>13731</v>
      </c>
      <c r="U31" s="173">
        <f>SUM(C31:S31)/110</f>
        <v>124.82727272727273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34</v>
      </c>
      <c r="C32" s="226">
        <v>2443</v>
      </c>
      <c r="D32" s="226"/>
      <c r="E32" s="223">
        <v>2509</v>
      </c>
      <c r="F32" s="223">
        <v>1189</v>
      </c>
      <c r="G32" s="223"/>
      <c r="H32" s="223">
        <v>2432</v>
      </c>
      <c r="I32" s="223"/>
      <c r="J32" s="222"/>
      <c r="K32" s="222"/>
      <c r="L32" s="222"/>
      <c r="M32" s="229"/>
      <c r="N32" s="229"/>
      <c r="O32" s="229"/>
      <c r="P32" s="229"/>
      <c r="Q32" s="229"/>
      <c r="R32" s="223"/>
      <c r="S32" s="223"/>
      <c r="T32" s="228">
        <f>SUM(C32:S32)</f>
        <v>8573</v>
      </c>
      <c r="U32" s="173">
        <f>SUM(C32:S32)/70</f>
        <v>122.47142857142858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31</v>
      </c>
      <c r="C33" s="227">
        <v>2407</v>
      </c>
      <c r="D33" s="223">
        <v>2428</v>
      </c>
      <c r="E33" s="227">
        <v>2405</v>
      </c>
      <c r="F33" s="227">
        <v>1198</v>
      </c>
      <c r="G33" s="227">
        <v>2440</v>
      </c>
      <c r="H33" s="223">
        <v>2510</v>
      </c>
      <c r="I33" s="223">
        <v>2479</v>
      </c>
      <c r="J33" s="222"/>
      <c r="K33" s="222"/>
      <c r="L33" s="222"/>
      <c r="M33" s="229"/>
      <c r="N33" s="227"/>
      <c r="O33" s="229"/>
      <c r="P33" s="229"/>
      <c r="Q33" s="229"/>
      <c r="R33" s="223"/>
      <c r="S33" s="223"/>
      <c r="T33" s="228">
        <f>SUM(C33:S33)</f>
        <v>15867</v>
      </c>
      <c r="U33" s="173">
        <f>SUM(C33:S33)/130</f>
        <v>122.05384615384615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6" t="s">
        <v>61</v>
      </c>
      <c r="C34" s="226">
        <v>2418</v>
      </c>
      <c r="D34" s="226">
        <v>2355</v>
      </c>
      <c r="E34" s="223">
        <v>2349</v>
      </c>
      <c r="F34" s="223">
        <v>1153</v>
      </c>
      <c r="G34" s="223">
        <v>2410</v>
      </c>
      <c r="H34" s="223">
        <v>2419</v>
      </c>
      <c r="I34" s="223">
        <v>2348</v>
      </c>
      <c r="J34" s="223"/>
      <c r="K34" s="226"/>
      <c r="L34" s="226"/>
      <c r="M34" s="226"/>
      <c r="N34" s="226"/>
      <c r="O34" s="226"/>
      <c r="P34" s="223"/>
      <c r="Q34" s="223"/>
      <c r="R34" s="223"/>
      <c r="S34" s="223"/>
      <c r="T34" s="228">
        <f>SUM(C34:S34)</f>
        <v>15452</v>
      </c>
      <c r="U34" s="173">
        <f>SUM(C34:S34)/130</f>
        <v>118.86153846153846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>
        <v>2386</v>
      </c>
      <c r="I35" s="227">
        <v>2377</v>
      </c>
      <c r="J35" s="227"/>
      <c r="K35" s="227"/>
      <c r="L35" s="227"/>
      <c r="M35" s="227"/>
      <c r="N35" s="225"/>
      <c r="O35" s="225"/>
      <c r="P35" s="225"/>
      <c r="Q35" s="225"/>
      <c r="R35" s="223"/>
      <c r="S35" s="223"/>
      <c r="T35" s="228">
        <f>SUM(C35:S35)</f>
        <v>10673</v>
      </c>
      <c r="U35" s="173">
        <f>SUM(C35:S35)/90</f>
        <v>118.58888888888889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73</v>
      </c>
      <c r="C36" s="224">
        <v>2413</v>
      </c>
      <c r="D36" s="224">
        <v>2306</v>
      </c>
      <c r="E36" s="224">
        <v>2350</v>
      </c>
      <c r="F36" s="224">
        <v>1114</v>
      </c>
      <c r="G36" s="224">
        <v>2325</v>
      </c>
      <c r="H36" s="224">
        <v>2282</v>
      </c>
      <c r="I36" s="224">
        <v>2361</v>
      </c>
      <c r="J36" s="224"/>
      <c r="K36" s="224"/>
      <c r="L36" s="227"/>
      <c r="M36" s="227"/>
      <c r="N36" s="225"/>
      <c r="O36" s="225"/>
      <c r="P36" s="225"/>
      <c r="Q36" s="225"/>
      <c r="R36" s="225"/>
      <c r="S36" s="225"/>
      <c r="T36" s="228">
        <f>SUM(C36:S36)</f>
        <v>15151</v>
      </c>
      <c r="U36" s="173">
        <f>SUM(C36:S36)/130</f>
        <v>116.54615384615384</v>
      </c>
      <c r="V36" s="192"/>
      <c r="W36" s="378"/>
      <c r="X36" s="378"/>
      <c r="Y36" s="378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33</v>
      </c>
      <c r="C37" s="226">
        <v>2317</v>
      </c>
      <c r="D37" s="223"/>
      <c r="E37" s="223">
        <v>2325</v>
      </c>
      <c r="F37" s="223">
        <v>1148</v>
      </c>
      <c r="G37" s="223">
        <v>2389</v>
      </c>
      <c r="H37" s="223">
        <v>2167</v>
      </c>
      <c r="I37" s="223"/>
      <c r="J37" s="223"/>
      <c r="K37" s="226"/>
      <c r="L37" s="226"/>
      <c r="M37" s="226"/>
      <c r="N37" s="226"/>
      <c r="O37" s="226"/>
      <c r="P37" s="223"/>
      <c r="Q37" s="223"/>
      <c r="R37" s="223"/>
      <c r="S37" s="223"/>
      <c r="T37" s="228">
        <f>SUM(C37:S37)</f>
        <v>10346</v>
      </c>
      <c r="U37" s="173">
        <f>SUM(C37:S37)/90</f>
        <v>114.95555555555555</v>
      </c>
      <c r="V37" s="192"/>
      <c r="W37" s="108"/>
      <c r="X37" s="108"/>
      <c r="Y37" s="108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/>
      <c r="K38" s="222"/>
      <c r="L38" s="222"/>
      <c r="M38" s="229"/>
      <c r="N38" s="229"/>
      <c r="O38" s="229"/>
      <c r="P38" s="229"/>
      <c r="Q38" s="229"/>
      <c r="R38" s="223"/>
      <c r="S38" s="223"/>
      <c r="T38" s="228">
        <f>SUM(C38:S38)</f>
        <v>4596</v>
      </c>
      <c r="U38" s="173">
        <f>SUM(C38:S38)/40</f>
        <v>114.9</v>
      </c>
      <c r="V38" s="192"/>
      <c r="W38" s="378"/>
      <c r="X38" s="378"/>
      <c r="Y38" s="378"/>
      <c r="Z38" s="98"/>
      <c r="AA38" s="98"/>
      <c r="AB38" s="98"/>
      <c r="AC38" s="98"/>
    </row>
    <row r="39" spans="1:29" ht="18.899999999999999" customHeight="1">
      <c r="A39" s="85"/>
      <c r="B39" s="85"/>
      <c r="C39" s="84"/>
      <c r="D39" s="309"/>
      <c r="E39" s="309"/>
      <c r="F39" s="309"/>
      <c r="G39" s="309"/>
      <c r="H39" s="309"/>
      <c r="I39" s="310"/>
      <c r="J39" s="310"/>
      <c r="K39" s="310"/>
      <c r="L39" s="310"/>
      <c r="M39" s="310"/>
      <c r="N39" s="310"/>
      <c r="O39" s="310"/>
      <c r="P39" s="309"/>
      <c r="Q39" s="309"/>
      <c r="R39" s="310"/>
      <c r="S39" s="310"/>
      <c r="T39" s="84"/>
      <c r="U39" s="84"/>
      <c r="V39" s="192"/>
      <c r="W39" s="378"/>
      <c r="X39" s="378"/>
      <c r="Y39" s="378"/>
      <c r="Z39" s="98"/>
      <c r="AA39" s="98"/>
      <c r="AB39" s="98"/>
      <c r="AC39" s="98"/>
    </row>
    <row r="40" spans="1:29" ht="18.899999999999999" customHeight="1">
      <c r="A40" s="64"/>
      <c r="B40" s="172" t="s">
        <v>72</v>
      </c>
      <c r="C40" s="221">
        <v>45176</v>
      </c>
      <c r="D40" s="221">
        <v>45190</v>
      </c>
      <c r="E40" s="221">
        <v>45204</v>
      </c>
      <c r="F40" s="221">
        <v>45218</v>
      </c>
      <c r="G40" s="221">
        <v>45232</v>
      </c>
      <c r="H40" s="221">
        <v>45246</v>
      </c>
      <c r="I40" s="220">
        <v>45260</v>
      </c>
      <c r="J40" s="223"/>
      <c r="K40" s="226"/>
      <c r="L40" s="226"/>
      <c r="M40" s="226"/>
      <c r="N40" s="226"/>
      <c r="O40" s="226"/>
      <c r="P40" s="223"/>
      <c r="Q40" s="223"/>
      <c r="R40" s="223"/>
      <c r="S40" s="223"/>
      <c r="T40" s="182" t="s">
        <v>13</v>
      </c>
      <c r="U40" s="183" t="s">
        <v>14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76</v>
      </c>
      <c r="C41" s="226"/>
      <c r="D41" s="308"/>
      <c r="E41" s="308"/>
      <c r="F41" s="316">
        <v>1174</v>
      </c>
      <c r="G41" s="308"/>
      <c r="H41" s="316">
        <v>2411</v>
      </c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228">
        <f>SUM(C41:S41)</f>
        <v>3585</v>
      </c>
      <c r="U41" s="173">
        <f>SUM(C41:S41)/30</f>
        <v>119.5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600000000000001">
      <c r="A43" s="50"/>
      <c r="B43" s="103"/>
      <c r="C43" s="196"/>
      <c r="D43" s="197"/>
      <c r="E43" s="197"/>
      <c r="F43" s="197"/>
      <c r="G43" s="197"/>
      <c r="H43" s="197"/>
      <c r="I43" s="198"/>
      <c r="J43" s="198"/>
      <c r="K43" s="198"/>
      <c r="L43" s="198"/>
      <c r="M43" s="199"/>
      <c r="N43" s="200"/>
      <c r="O43" s="200"/>
      <c r="P43" s="200"/>
      <c r="Q43" s="200"/>
      <c r="R43" s="200"/>
      <c r="S43" s="200"/>
      <c r="T43" s="201"/>
      <c r="U43" s="202"/>
      <c r="V43" s="192"/>
      <c r="W43" s="108"/>
      <c r="X43" s="108"/>
      <c r="Y43" s="108"/>
      <c r="Z43" s="98"/>
      <c r="AA43" s="98"/>
      <c r="AB43" s="98"/>
      <c r="AC43" s="98"/>
    </row>
    <row r="44" spans="1:29" ht="21">
      <c r="A44" s="114"/>
      <c r="B44" s="168"/>
      <c r="C44" s="168"/>
      <c r="D44" s="115"/>
      <c r="E44" s="203"/>
      <c r="F44" s="203"/>
      <c r="G44" s="203"/>
      <c r="H44" s="203"/>
      <c r="I44" s="203"/>
      <c r="J44" s="203"/>
      <c r="K44" s="204"/>
      <c r="L44" s="204"/>
      <c r="M44" s="205"/>
      <c r="N44" s="205"/>
      <c r="O44" s="206"/>
      <c r="P44" s="207"/>
      <c r="Q44" s="207"/>
      <c r="R44" s="208"/>
      <c r="S44" s="381"/>
      <c r="T44" s="381"/>
      <c r="U44" s="179"/>
      <c r="V44" s="209"/>
      <c r="W44" s="108"/>
      <c r="X44" s="108"/>
      <c r="Y44" s="108"/>
      <c r="Z44" s="98"/>
      <c r="AA44" s="98"/>
      <c r="AB44" s="98"/>
      <c r="AC44" s="98"/>
    </row>
    <row r="45" spans="1:29" ht="18.600000000000001">
      <c r="A45" s="114"/>
      <c r="B45" s="98"/>
      <c r="C45" s="98"/>
      <c r="D45" s="98"/>
      <c r="E45" s="98"/>
      <c r="F45" s="98"/>
      <c r="G45" s="98"/>
      <c r="H45" s="98"/>
      <c r="I45" s="98"/>
      <c r="J45" s="98"/>
      <c r="K45" s="210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9"/>
      <c r="W45" s="378"/>
      <c r="X45" s="378"/>
      <c r="Y45" s="378"/>
      <c r="Z45" s="98"/>
      <c r="AA45" s="98"/>
      <c r="AB45" s="98"/>
      <c r="AC45" s="98"/>
    </row>
    <row r="46" spans="1:29" ht="18.600000000000001">
      <c r="A46" s="114"/>
      <c r="B46" s="109"/>
      <c r="C46" s="109"/>
      <c r="D46" s="115"/>
      <c r="E46" s="211"/>
      <c r="F46" s="212"/>
      <c r="G46" s="212"/>
      <c r="H46" s="212"/>
      <c r="I46" s="212"/>
      <c r="J46" s="212"/>
      <c r="K46" s="213"/>
      <c r="L46" s="213"/>
      <c r="M46" s="213"/>
      <c r="N46" s="213"/>
      <c r="O46" s="214"/>
      <c r="P46" s="215"/>
      <c r="Q46" s="215"/>
      <c r="R46" s="215"/>
      <c r="S46" s="215"/>
      <c r="T46" s="216"/>
      <c r="U46" s="217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08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378"/>
      <c r="X48" s="378"/>
      <c r="Y48" s="37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194"/>
      <c r="X49" s="194"/>
      <c r="Y49" s="194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98"/>
      <c r="X50" s="98"/>
      <c r="Y50" s="9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18"/>
      <c r="W52" s="98"/>
      <c r="X52" s="98"/>
      <c r="Y52" s="98"/>
      <c r="Z52" s="98"/>
      <c r="AA52" s="98"/>
      <c r="AB52" s="98"/>
      <c r="AC52" s="98"/>
    </row>
    <row r="53" spans="1:29" ht="2.25" customHeight="1">
      <c r="A53" s="108"/>
      <c r="B53" s="115"/>
      <c r="C53" s="115"/>
      <c r="D53" s="115"/>
      <c r="E53" s="212"/>
      <c r="F53" s="212"/>
      <c r="G53" s="212"/>
      <c r="H53" s="212"/>
      <c r="I53" s="212"/>
      <c r="J53" s="213"/>
      <c r="K53" s="213"/>
      <c r="L53" s="213"/>
      <c r="M53" s="213"/>
      <c r="N53" s="213"/>
      <c r="O53" s="215"/>
      <c r="P53" s="215"/>
      <c r="Q53" s="215"/>
      <c r="R53" s="215"/>
      <c r="S53" s="217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219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</sheetData>
  <sortState xmlns:xlrd2="http://schemas.microsoft.com/office/spreadsheetml/2017/richdata2" ref="B30:U38">
    <sortCondition descending="1" ref="U30:U38"/>
  </sortState>
  <mergeCells count="11">
    <mergeCell ref="W36:Y36"/>
    <mergeCell ref="W45:Y45"/>
    <mergeCell ref="W48:Y48"/>
    <mergeCell ref="C1:D1"/>
    <mergeCell ref="W39:Y39"/>
    <mergeCell ref="S44:T44"/>
    <mergeCell ref="C14:D14"/>
    <mergeCell ref="C28:D28"/>
    <mergeCell ref="W38:Y38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K29" sqref="K29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99" t="s">
        <v>17</v>
      </c>
      <c r="C2" s="400"/>
      <c r="D2" s="400"/>
      <c r="E2" s="400"/>
      <c r="F2" s="400"/>
      <c r="G2" s="400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6" t="s">
        <v>18</v>
      </c>
      <c r="E3" s="316" t="s">
        <v>18</v>
      </c>
      <c r="F3" s="316" t="s">
        <v>18</v>
      </c>
      <c r="G3" s="316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5">
        <f>SUM(D6:D39)</f>
        <v>32</v>
      </c>
      <c r="E4" s="345">
        <f>SUM(E6:E39)</f>
        <v>8</v>
      </c>
      <c r="F4" s="345">
        <f>SUM(F6:F39)</f>
        <v>342</v>
      </c>
      <c r="G4" s="345">
        <f>SUM(G6:G39)</f>
        <v>1613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87" t="s">
        <v>20</v>
      </c>
      <c r="C5" s="387"/>
      <c r="D5" s="305" t="s">
        <v>42</v>
      </c>
      <c r="E5" s="305" t="s">
        <v>44</v>
      </c>
      <c r="F5" s="305" t="s">
        <v>43</v>
      </c>
      <c r="G5" s="305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88" t="s">
        <v>27</v>
      </c>
      <c r="C6" s="389" t="s">
        <v>27</v>
      </c>
      <c r="D6" s="96">
        <v>10</v>
      </c>
      <c r="E6" s="96">
        <v>0</v>
      </c>
      <c r="F6" s="96">
        <v>67</v>
      </c>
      <c r="G6" s="303">
        <v>120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5" t="s">
        <v>50</v>
      </c>
      <c r="C7" s="386" t="s">
        <v>50</v>
      </c>
      <c r="D7" s="96">
        <v>7</v>
      </c>
      <c r="E7" s="96">
        <v>0</v>
      </c>
      <c r="F7" s="96">
        <v>40</v>
      </c>
      <c r="G7" s="303">
        <v>86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5" t="s">
        <v>66</v>
      </c>
      <c r="C8" s="386" t="s">
        <v>66</v>
      </c>
      <c r="D8" s="96">
        <v>4</v>
      </c>
      <c r="E8" s="96">
        <v>1</v>
      </c>
      <c r="F8" s="96">
        <v>19</v>
      </c>
      <c r="G8" s="303">
        <v>104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5" t="s">
        <v>23</v>
      </c>
      <c r="C9" s="386" t="s">
        <v>23</v>
      </c>
      <c r="D9" s="96">
        <v>3</v>
      </c>
      <c r="E9" s="96">
        <v>2</v>
      </c>
      <c r="F9" s="96">
        <v>52</v>
      </c>
      <c r="G9" s="303">
        <v>111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5" t="s">
        <v>49</v>
      </c>
      <c r="C10" s="386" t="s">
        <v>49</v>
      </c>
      <c r="D10" s="96">
        <v>3</v>
      </c>
      <c r="E10" s="96">
        <v>0</v>
      </c>
      <c r="F10" s="96">
        <v>28</v>
      </c>
      <c r="G10" s="303">
        <v>113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5" t="s">
        <v>22</v>
      </c>
      <c r="C11" s="386" t="s">
        <v>22</v>
      </c>
      <c r="D11" s="343">
        <v>2</v>
      </c>
      <c r="E11" s="96">
        <v>0</v>
      </c>
      <c r="F11" s="96">
        <v>20</v>
      </c>
      <c r="G11" s="303">
        <v>86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5" t="s">
        <v>54</v>
      </c>
      <c r="C12" s="386" t="s">
        <v>54</v>
      </c>
      <c r="D12" s="96">
        <v>1</v>
      </c>
      <c r="E12" s="96">
        <v>3</v>
      </c>
      <c r="F12" s="96">
        <v>19</v>
      </c>
      <c r="G12" s="303">
        <v>114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5" t="s">
        <v>38</v>
      </c>
      <c r="C13" s="386" t="s">
        <v>38</v>
      </c>
      <c r="D13" s="96">
        <v>1</v>
      </c>
      <c r="E13" s="96">
        <v>2</v>
      </c>
      <c r="F13" s="96">
        <v>7</v>
      </c>
      <c r="G13" s="303">
        <v>111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5" t="s">
        <v>24</v>
      </c>
      <c r="C14" s="386" t="s">
        <v>24</v>
      </c>
      <c r="D14" s="96">
        <v>1</v>
      </c>
      <c r="E14" s="96">
        <v>0</v>
      </c>
      <c r="F14" s="96">
        <v>28</v>
      </c>
      <c r="G14" s="303">
        <v>89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5" t="s">
        <v>39</v>
      </c>
      <c r="C15" s="386" t="s">
        <v>39</v>
      </c>
      <c r="D15" s="96">
        <v>0</v>
      </c>
      <c r="E15" s="96">
        <v>0</v>
      </c>
      <c r="F15" s="96">
        <v>15</v>
      </c>
      <c r="G15" s="303">
        <v>88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5" t="s">
        <v>12</v>
      </c>
      <c r="C16" s="386" t="s">
        <v>12</v>
      </c>
      <c r="D16" s="96">
        <v>0</v>
      </c>
      <c r="E16" s="96">
        <v>0</v>
      </c>
      <c r="F16" s="96">
        <v>10</v>
      </c>
      <c r="G16" s="303">
        <v>54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5" t="s">
        <v>60</v>
      </c>
      <c r="C17" s="386" t="s">
        <v>60</v>
      </c>
      <c r="D17" s="96">
        <v>0</v>
      </c>
      <c r="E17" s="96">
        <v>0</v>
      </c>
      <c r="F17" s="96">
        <v>7</v>
      </c>
      <c r="G17" s="303">
        <v>62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5" t="s">
        <v>25</v>
      </c>
      <c r="C18" s="386" t="s">
        <v>25</v>
      </c>
      <c r="D18" s="96">
        <v>0</v>
      </c>
      <c r="E18" s="96">
        <v>0</v>
      </c>
      <c r="F18" s="96">
        <v>6</v>
      </c>
      <c r="G18" s="303">
        <v>79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5" t="s">
        <v>29</v>
      </c>
      <c r="C19" s="386" t="s">
        <v>29</v>
      </c>
      <c r="D19" s="96">
        <v>0</v>
      </c>
      <c r="E19" s="96">
        <v>0</v>
      </c>
      <c r="F19" s="96">
        <v>5</v>
      </c>
      <c r="G19" s="303">
        <v>47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5" t="s">
        <v>28</v>
      </c>
      <c r="C20" s="386" t="s">
        <v>28</v>
      </c>
      <c r="D20" s="96">
        <v>0</v>
      </c>
      <c r="E20" s="96">
        <v>0</v>
      </c>
      <c r="F20" s="96">
        <v>4</v>
      </c>
      <c r="G20" s="303">
        <v>53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5" t="s">
        <v>37</v>
      </c>
      <c r="C21" s="386" t="s">
        <v>37</v>
      </c>
      <c r="D21" s="96">
        <v>0</v>
      </c>
      <c r="E21" s="96">
        <v>0</v>
      </c>
      <c r="F21" s="96">
        <v>4</v>
      </c>
      <c r="G21" s="303">
        <v>38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5" t="s">
        <v>83</v>
      </c>
      <c r="C22" s="386" t="s">
        <v>83</v>
      </c>
      <c r="D22" s="96">
        <v>0</v>
      </c>
      <c r="E22" s="96">
        <v>0</v>
      </c>
      <c r="F22" s="96">
        <v>3</v>
      </c>
      <c r="G22" s="303">
        <v>51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5" t="s">
        <v>55</v>
      </c>
      <c r="C23" s="386" t="s">
        <v>55</v>
      </c>
      <c r="D23" s="96">
        <v>0</v>
      </c>
      <c r="E23" s="96">
        <v>0</v>
      </c>
      <c r="F23" s="96">
        <v>2</v>
      </c>
      <c r="G23" s="303">
        <v>35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5" t="s">
        <v>36</v>
      </c>
      <c r="C24" s="386" t="s">
        <v>36</v>
      </c>
      <c r="D24" s="96">
        <v>0</v>
      </c>
      <c r="E24" s="96">
        <v>0</v>
      </c>
      <c r="F24" s="96">
        <v>2</v>
      </c>
      <c r="G24" s="303">
        <v>8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5" t="s">
        <v>26</v>
      </c>
      <c r="C25" s="386" t="s">
        <v>26</v>
      </c>
      <c r="D25" s="96">
        <v>0</v>
      </c>
      <c r="E25" s="96">
        <v>0</v>
      </c>
      <c r="F25" s="96">
        <v>2</v>
      </c>
      <c r="G25" s="303">
        <v>8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91" t="s">
        <v>2</v>
      </c>
      <c r="C26" s="392" t="s">
        <v>2</v>
      </c>
      <c r="D26" s="343">
        <v>0</v>
      </c>
      <c r="E26" s="96">
        <v>0</v>
      </c>
      <c r="F26" s="96">
        <v>1</v>
      </c>
      <c r="G26" s="303">
        <v>51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5" t="s">
        <v>3</v>
      </c>
      <c r="C27" s="386" t="s">
        <v>3</v>
      </c>
      <c r="D27" s="96">
        <v>0</v>
      </c>
      <c r="E27" s="96">
        <v>0</v>
      </c>
      <c r="F27" s="96">
        <v>1</v>
      </c>
      <c r="G27" s="303">
        <v>39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5" t="s">
        <v>78</v>
      </c>
      <c r="C28" s="386" t="s">
        <v>78</v>
      </c>
      <c r="D28" s="96">
        <v>0</v>
      </c>
      <c r="E28" s="96">
        <v>0</v>
      </c>
      <c r="F28" s="96">
        <v>0</v>
      </c>
      <c r="G28" s="303">
        <v>32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5" t="s">
        <v>53</v>
      </c>
      <c r="C29" s="386" t="s">
        <v>53</v>
      </c>
      <c r="D29" s="96">
        <v>0</v>
      </c>
      <c r="E29" s="96">
        <v>0</v>
      </c>
      <c r="F29" s="96">
        <v>0</v>
      </c>
      <c r="G29" s="303">
        <v>9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5" t="s">
        <v>32</v>
      </c>
      <c r="C30" s="386" t="s">
        <v>32</v>
      </c>
      <c r="D30" s="96">
        <v>0</v>
      </c>
      <c r="E30" s="96">
        <v>0</v>
      </c>
      <c r="F30" s="96">
        <v>0</v>
      </c>
      <c r="G30" s="303">
        <v>7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5" t="s">
        <v>63</v>
      </c>
      <c r="C31" s="386" t="s">
        <v>63</v>
      </c>
      <c r="D31" s="96">
        <v>0</v>
      </c>
      <c r="E31" s="96">
        <v>0</v>
      </c>
      <c r="F31" s="344">
        <v>0</v>
      </c>
      <c r="G31" s="303">
        <v>4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5" t="s">
        <v>61</v>
      </c>
      <c r="C32" s="386" t="s">
        <v>61</v>
      </c>
      <c r="D32" s="96">
        <v>0</v>
      </c>
      <c r="E32" s="96">
        <v>0</v>
      </c>
      <c r="F32" s="96">
        <v>0</v>
      </c>
      <c r="G32" s="303">
        <v>4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5" t="s">
        <v>77</v>
      </c>
      <c r="C33" s="386" t="s">
        <v>77</v>
      </c>
      <c r="D33" s="96">
        <v>0</v>
      </c>
      <c r="E33" s="96">
        <v>0</v>
      </c>
      <c r="F33" s="96">
        <v>0</v>
      </c>
      <c r="G33" s="303">
        <v>4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5" t="s">
        <v>34</v>
      </c>
      <c r="C34" s="386" t="s">
        <v>34</v>
      </c>
      <c r="D34" s="96">
        <v>0</v>
      </c>
      <c r="E34" s="96">
        <v>0</v>
      </c>
      <c r="F34" s="96">
        <v>0</v>
      </c>
      <c r="G34" s="303">
        <v>3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5" t="s">
        <v>40</v>
      </c>
      <c r="C35" s="386" t="s">
        <v>40</v>
      </c>
      <c r="D35" s="96">
        <v>0</v>
      </c>
      <c r="E35" s="96">
        <v>0</v>
      </c>
      <c r="F35" s="96">
        <v>0</v>
      </c>
      <c r="G35" s="303">
        <v>2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5" t="s">
        <v>41</v>
      </c>
      <c r="C36" s="386" t="s">
        <v>41</v>
      </c>
      <c r="D36" s="312">
        <v>0</v>
      </c>
      <c r="E36" s="312">
        <v>0</v>
      </c>
      <c r="F36" s="312">
        <v>0</v>
      </c>
      <c r="G36" s="314">
        <v>1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5" t="s">
        <v>35</v>
      </c>
      <c r="C37" s="386" t="s">
        <v>35</v>
      </c>
      <c r="D37" s="96">
        <v>0</v>
      </c>
      <c r="E37" s="96">
        <v>0</v>
      </c>
      <c r="F37" s="96">
        <v>0</v>
      </c>
      <c r="G37" s="303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1" t="s">
        <v>31</v>
      </c>
      <c r="C38" s="394" t="s">
        <v>31</v>
      </c>
      <c r="D38" s="313">
        <v>0</v>
      </c>
      <c r="E38" s="313">
        <v>0</v>
      </c>
      <c r="F38" s="313">
        <v>0</v>
      </c>
      <c r="G38" s="315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5" t="s">
        <v>51</v>
      </c>
      <c r="C39" s="396" t="s">
        <v>51</v>
      </c>
      <c r="D39" s="311">
        <v>0</v>
      </c>
      <c r="E39" s="313">
        <v>0</v>
      </c>
      <c r="F39" s="313">
        <v>0</v>
      </c>
      <c r="G39" s="315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93"/>
      <c r="C40" s="393"/>
      <c r="D40" s="299"/>
      <c r="E40" s="300"/>
      <c r="F40" s="301"/>
      <c r="G40" s="302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90"/>
      <c r="C41" s="390"/>
      <c r="D41" s="295"/>
      <c r="E41" s="296"/>
      <c r="F41" s="297"/>
      <c r="G41" s="298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90"/>
      <c r="C42" s="390"/>
      <c r="D42" s="295"/>
      <c r="E42" s="296"/>
      <c r="F42" s="297"/>
      <c r="G42" s="298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90"/>
      <c r="C43" s="390"/>
      <c r="D43" s="295"/>
      <c r="E43" s="296"/>
      <c r="F43" s="297"/>
      <c r="G43" s="298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90"/>
      <c r="C44" s="390"/>
      <c r="D44" s="304"/>
      <c r="E44" s="296"/>
      <c r="F44" s="297"/>
      <c r="G44" s="298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90"/>
      <c r="C45" s="390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90"/>
      <c r="C46" s="390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90"/>
      <c r="C47" s="390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90"/>
      <c r="C48" s="390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7"/>
      <c r="C49" s="397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7"/>
      <c r="C50" s="397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98"/>
      <c r="B51" s="398"/>
      <c r="C51" s="398"/>
      <c r="D51" s="398"/>
      <c r="E51" s="398"/>
      <c r="F51" s="398"/>
      <c r="G51" s="398"/>
      <c r="H51" s="3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Z5" sqref="Z5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45176</v>
      </c>
      <c r="E2" s="263">
        <v>2023</v>
      </c>
      <c r="F2" s="264">
        <f>SUM(L2+R2)</f>
        <v>1484</v>
      </c>
      <c r="G2" s="265">
        <v>148</v>
      </c>
      <c r="H2" s="265">
        <v>148</v>
      </c>
      <c r="I2" s="265">
        <v>148</v>
      </c>
      <c r="J2" s="265">
        <v>148</v>
      </c>
      <c r="K2" s="265">
        <v>148</v>
      </c>
      <c r="L2" s="264">
        <f>SUM(G2:K2)</f>
        <v>740</v>
      </c>
      <c r="M2" s="265">
        <v>148</v>
      </c>
      <c r="N2" s="265">
        <v>152</v>
      </c>
      <c r="O2" s="265">
        <v>144</v>
      </c>
      <c r="P2" s="265">
        <v>152</v>
      </c>
      <c r="Q2" s="265">
        <v>148</v>
      </c>
      <c r="R2" s="266">
        <f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50</v>
      </c>
      <c r="D4" s="89">
        <v>45246</v>
      </c>
      <c r="E4" s="90">
        <v>2017</v>
      </c>
      <c r="F4" s="60">
        <f>SUM(L4+R4)</f>
        <v>1472</v>
      </c>
      <c r="G4" s="62">
        <v>148</v>
      </c>
      <c r="H4" s="62">
        <v>144</v>
      </c>
      <c r="I4" s="62">
        <v>148</v>
      </c>
      <c r="J4" s="62">
        <v>148</v>
      </c>
      <c r="K4" s="62">
        <v>144</v>
      </c>
      <c r="L4" s="60">
        <f>SUM(G4:K4)</f>
        <v>732</v>
      </c>
      <c r="M4" s="62">
        <v>148</v>
      </c>
      <c r="N4" s="62">
        <v>148</v>
      </c>
      <c r="O4" s="62">
        <v>148</v>
      </c>
      <c r="P4" s="62">
        <v>144</v>
      </c>
      <c r="Q4" s="62">
        <v>152</v>
      </c>
      <c r="R4" s="268">
        <f>SUM(M4:Q4)</f>
        <v>740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23</v>
      </c>
      <c r="D5" s="89">
        <v>45246</v>
      </c>
      <c r="E5" s="90">
        <v>2023</v>
      </c>
      <c r="F5" s="60">
        <f>SUM(L5+R5)</f>
        <v>1468</v>
      </c>
      <c r="G5" s="62">
        <v>144</v>
      </c>
      <c r="H5" s="62">
        <v>144</v>
      </c>
      <c r="I5" s="62">
        <v>148</v>
      </c>
      <c r="J5" s="62">
        <v>144</v>
      </c>
      <c r="K5" s="62">
        <v>148</v>
      </c>
      <c r="L5" s="60">
        <f>SUM(G5:K5)</f>
        <v>728</v>
      </c>
      <c r="M5" s="62">
        <v>148</v>
      </c>
      <c r="N5" s="62">
        <v>148</v>
      </c>
      <c r="O5" s="62">
        <v>148</v>
      </c>
      <c r="P5" s="62">
        <v>148</v>
      </c>
      <c r="Q5" s="62">
        <v>148</v>
      </c>
      <c r="R5" s="268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45190</v>
      </c>
      <c r="E7" s="90">
        <v>2023</v>
      </c>
      <c r="F7" s="60">
        <f>SUM(L7+R7)</f>
        <v>1457</v>
      </c>
      <c r="G7" s="62">
        <v>144</v>
      </c>
      <c r="H7" s="62">
        <v>146</v>
      </c>
      <c r="I7" s="62">
        <v>150</v>
      </c>
      <c r="J7" s="62">
        <v>144</v>
      </c>
      <c r="K7" s="62">
        <v>148</v>
      </c>
      <c r="L7" s="60">
        <f>SUM(G7:K7)</f>
        <v>732</v>
      </c>
      <c r="M7" s="62">
        <v>148</v>
      </c>
      <c r="N7" s="62">
        <v>150</v>
      </c>
      <c r="O7" s="62">
        <v>140</v>
      </c>
      <c r="P7" s="62">
        <v>144</v>
      </c>
      <c r="Q7" s="62">
        <v>143</v>
      </c>
      <c r="R7" s="268">
        <f>SUM(M7:Q7)</f>
        <v>725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24</v>
      </c>
      <c r="D8" s="89">
        <v>42283</v>
      </c>
      <c r="E8" s="90">
        <v>2005</v>
      </c>
      <c r="F8" s="60">
        <f>SUM(L8+R8)</f>
        <v>1455</v>
      </c>
      <c r="G8" s="62">
        <v>144</v>
      </c>
      <c r="H8" s="62">
        <v>144</v>
      </c>
      <c r="I8" s="62">
        <v>148</v>
      </c>
      <c r="J8" s="62">
        <v>148</v>
      </c>
      <c r="K8" s="62">
        <v>144</v>
      </c>
      <c r="L8" s="60">
        <f>SUM(G8:K8)</f>
        <v>728</v>
      </c>
      <c r="M8" s="62">
        <v>144</v>
      </c>
      <c r="N8" s="62">
        <v>144</v>
      </c>
      <c r="O8" s="62">
        <v>147</v>
      </c>
      <c r="P8" s="62">
        <v>148</v>
      </c>
      <c r="Q8" s="62">
        <v>144</v>
      </c>
      <c r="R8" s="268">
        <f>SUM(M8:Q8)</f>
        <v>727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26</v>
      </c>
      <c r="D9" s="89">
        <v>43027</v>
      </c>
      <c r="E9" s="90">
        <v>2017</v>
      </c>
      <c r="F9" s="60">
        <f>SUM(L9+R9)</f>
        <v>1455</v>
      </c>
      <c r="G9" s="62">
        <v>150</v>
      </c>
      <c r="H9" s="62">
        <v>140</v>
      </c>
      <c r="I9" s="62">
        <v>148</v>
      </c>
      <c r="J9" s="62">
        <v>148</v>
      </c>
      <c r="K9" s="62">
        <v>144</v>
      </c>
      <c r="L9" s="60">
        <f>SUM(G9:K9)</f>
        <v>730</v>
      </c>
      <c r="M9" s="62">
        <v>145</v>
      </c>
      <c r="N9" s="62">
        <v>144</v>
      </c>
      <c r="O9" s="62">
        <v>144</v>
      </c>
      <c r="P9" s="62">
        <v>148</v>
      </c>
      <c r="Q9" s="62">
        <v>144</v>
      </c>
      <c r="R9" s="268">
        <f>SUM(M9:Q9)</f>
        <v>725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22</v>
      </c>
      <c r="D10" s="89">
        <v>45246</v>
      </c>
      <c r="E10" s="90">
        <v>2023</v>
      </c>
      <c r="F10" s="60">
        <f>SUM(L10+R10)</f>
        <v>1451</v>
      </c>
      <c r="G10" s="62">
        <v>144</v>
      </c>
      <c r="H10" s="62">
        <v>148</v>
      </c>
      <c r="I10" s="62">
        <v>144</v>
      </c>
      <c r="J10" s="62">
        <v>148</v>
      </c>
      <c r="K10" s="62">
        <v>148</v>
      </c>
      <c r="L10" s="60">
        <f>SUM(G10:K10)</f>
        <v>732</v>
      </c>
      <c r="M10" s="62">
        <v>144</v>
      </c>
      <c r="N10" s="62">
        <v>142</v>
      </c>
      <c r="O10" s="62">
        <v>142</v>
      </c>
      <c r="P10" s="62">
        <v>147</v>
      </c>
      <c r="Q10" s="62">
        <v>144</v>
      </c>
      <c r="R10" s="268">
        <f>SUM(M10:Q10)</f>
        <v>719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38</v>
      </c>
      <c r="D11" s="89">
        <v>45232</v>
      </c>
      <c r="E11" s="90">
        <v>2023</v>
      </c>
      <c r="F11" s="60">
        <f>SUM(L11+R11)</f>
        <v>1448</v>
      </c>
      <c r="G11" s="62">
        <v>144</v>
      </c>
      <c r="H11" s="62">
        <v>140</v>
      </c>
      <c r="I11" s="62">
        <v>140</v>
      </c>
      <c r="J11" s="62">
        <v>144</v>
      </c>
      <c r="K11" s="62">
        <v>152</v>
      </c>
      <c r="L11" s="60">
        <f>SUM(G11:K11)</f>
        <v>720</v>
      </c>
      <c r="M11" s="62">
        <v>148</v>
      </c>
      <c r="N11" s="62">
        <v>146</v>
      </c>
      <c r="O11" s="62">
        <v>144</v>
      </c>
      <c r="P11" s="62">
        <v>140</v>
      </c>
      <c r="Q11" s="62">
        <v>150</v>
      </c>
      <c r="R11" s="268">
        <f>SUM(M11:Q11)</f>
        <v>728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25</v>
      </c>
      <c r="D12" s="89">
        <v>42293</v>
      </c>
      <c r="E12" s="90">
        <v>2008</v>
      </c>
      <c r="F12" s="60">
        <f>SUM(L12+R12)</f>
        <v>1441</v>
      </c>
      <c r="G12" s="62">
        <v>145</v>
      </c>
      <c r="H12" s="62">
        <v>148</v>
      </c>
      <c r="I12" s="62">
        <v>146</v>
      </c>
      <c r="J12" s="62">
        <v>140</v>
      </c>
      <c r="K12" s="62">
        <v>142</v>
      </c>
      <c r="L12" s="60">
        <f>SUM(G12:K12)</f>
        <v>721</v>
      </c>
      <c r="M12" s="62">
        <v>144</v>
      </c>
      <c r="N12" s="62">
        <v>144</v>
      </c>
      <c r="O12" s="62">
        <v>144</v>
      </c>
      <c r="P12" s="62">
        <v>144</v>
      </c>
      <c r="Q12" s="62">
        <v>144</v>
      </c>
      <c r="R12" s="268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46</v>
      </c>
      <c r="D13" s="89">
        <v>42278</v>
      </c>
      <c r="E13" s="90">
        <v>2015</v>
      </c>
      <c r="F13" s="60">
        <f>SUM(L13+R13)</f>
        <v>1437</v>
      </c>
      <c r="G13" s="62">
        <v>148</v>
      </c>
      <c r="H13" s="62">
        <v>144</v>
      </c>
      <c r="I13" s="62">
        <v>127</v>
      </c>
      <c r="J13" s="62">
        <v>148</v>
      </c>
      <c r="K13" s="62">
        <v>144</v>
      </c>
      <c r="L13" s="60">
        <f>SUM(G13:K13)</f>
        <v>711</v>
      </c>
      <c r="M13" s="62">
        <v>140</v>
      </c>
      <c r="N13" s="62">
        <v>144</v>
      </c>
      <c r="O13" s="62">
        <v>150</v>
      </c>
      <c r="P13" s="62">
        <v>144</v>
      </c>
      <c r="Q13" s="62">
        <v>148</v>
      </c>
      <c r="R13" s="268">
        <f>SUM(M13:Q13)</f>
        <v>726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3</v>
      </c>
      <c r="D14" s="89">
        <v>42279</v>
      </c>
      <c r="E14" s="90">
        <v>2008</v>
      </c>
      <c r="F14" s="60">
        <f>SUM(L14+R14)</f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>SUM(G14:K14)</f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68">
        <f>SUM(M14:Q14)</f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36</v>
      </c>
      <c r="D15" s="89">
        <v>43146</v>
      </c>
      <c r="E15" s="90">
        <v>2018</v>
      </c>
      <c r="F15" s="60">
        <f>SUM(L15+R15)</f>
        <v>1426</v>
      </c>
      <c r="G15" s="62">
        <v>148</v>
      </c>
      <c r="H15" s="62">
        <v>143</v>
      </c>
      <c r="I15" s="62">
        <v>144</v>
      </c>
      <c r="J15" s="62">
        <v>144</v>
      </c>
      <c r="K15" s="62">
        <v>144</v>
      </c>
      <c r="L15" s="60">
        <f>SUM(G15:K15)</f>
        <v>723</v>
      </c>
      <c r="M15" s="62">
        <v>148</v>
      </c>
      <c r="N15" s="62">
        <v>144</v>
      </c>
      <c r="O15" s="62">
        <v>140</v>
      </c>
      <c r="P15" s="62">
        <v>144</v>
      </c>
      <c r="Q15" s="62">
        <v>127</v>
      </c>
      <c r="R15" s="268">
        <f>SUM(M15:Q15)</f>
        <v>703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28</v>
      </c>
      <c r="D16" s="89">
        <v>42092</v>
      </c>
      <c r="E16" s="90">
        <v>2007</v>
      </c>
      <c r="F16" s="60">
        <f>SUM(L16+R16)</f>
        <v>1413</v>
      </c>
      <c r="G16" s="62">
        <v>140</v>
      </c>
      <c r="H16" s="62">
        <v>142</v>
      </c>
      <c r="I16" s="62">
        <v>140</v>
      </c>
      <c r="J16" s="62">
        <v>140</v>
      </c>
      <c r="K16" s="62">
        <v>140</v>
      </c>
      <c r="L16" s="60">
        <f>SUM(G16:K16)</f>
        <v>702</v>
      </c>
      <c r="M16" s="62">
        <v>144</v>
      </c>
      <c r="N16" s="62">
        <v>140</v>
      </c>
      <c r="O16" s="62">
        <v>144</v>
      </c>
      <c r="P16" s="62">
        <v>140</v>
      </c>
      <c r="Q16" s="62">
        <v>143</v>
      </c>
      <c r="R16" s="268">
        <f>SUM(M16:Q16)</f>
        <v>711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60</v>
      </c>
      <c r="D17" s="89">
        <v>45232</v>
      </c>
      <c r="E17" s="90">
        <v>2023</v>
      </c>
      <c r="F17" s="60">
        <f>SUM(L17+R17)</f>
        <v>1411</v>
      </c>
      <c r="G17" s="62">
        <v>140</v>
      </c>
      <c r="H17" s="62">
        <v>144</v>
      </c>
      <c r="I17" s="62">
        <v>144</v>
      </c>
      <c r="J17" s="62">
        <v>144</v>
      </c>
      <c r="K17" s="62">
        <v>144</v>
      </c>
      <c r="L17" s="60">
        <f>SUM(G17:K17)</f>
        <v>716</v>
      </c>
      <c r="M17" s="62">
        <v>140</v>
      </c>
      <c r="N17" s="62">
        <v>125</v>
      </c>
      <c r="O17" s="62">
        <v>144</v>
      </c>
      <c r="P17" s="62">
        <v>142</v>
      </c>
      <c r="Q17" s="62">
        <v>144</v>
      </c>
      <c r="R17" s="268">
        <f>SUM(M17:Q17)</f>
        <v>695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47</v>
      </c>
      <c r="D18" s="89">
        <v>42347</v>
      </c>
      <c r="E18" s="90">
        <v>2010</v>
      </c>
      <c r="F18" s="60">
        <f>SUM(L18+R18)</f>
        <v>1405</v>
      </c>
      <c r="G18" s="62">
        <v>140</v>
      </c>
      <c r="H18" s="62">
        <v>142</v>
      </c>
      <c r="I18" s="62">
        <v>144</v>
      </c>
      <c r="J18" s="62">
        <v>145</v>
      </c>
      <c r="K18" s="62">
        <v>141</v>
      </c>
      <c r="L18" s="60">
        <f>SUM(G18:K18)</f>
        <v>712</v>
      </c>
      <c r="M18" s="62">
        <v>140</v>
      </c>
      <c r="N18" s="62">
        <v>142</v>
      </c>
      <c r="O18" s="62">
        <v>140</v>
      </c>
      <c r="P18" s="62">
        <v>142</v>
      </c>
      <c r="Q18" s="62">
        <v>129</v>
      </c>
      <c r="R18" s="268">
        <f>SUM(M18:Q18)</f>
        <v>693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29</v>
      </c>
      <c r="D19" s="89">
        <v>45246</v>
      </c>
      <c r="E19" s="90">
        <v>2023</v>
      </c>
      <c r="F19" s="60">
        <f>SUM(L19+R19)</f>
        <v>1401</v>
      </c>
      <c r="G19" s="62">
        <v>144</v>
      </c>
      <c r="H19" s="62">
        <v>144</v>
      </c>
      <c r="I19" s="62">
        <v>135</v>
      </c>
      <c r="J19" s="62">
        <v>144</v>
      </c>
      <c r="K19" s="62">
        <v>142</v>
      </c>
      <c r="L19" s="60">
        <f>SUM(G19:K19)</f>
        <v>709</v>
      </c>
      <c r="M19" s="62">
        <v>144</v>
      </c>
      <c r="N19" s="62">
        <v>127</v>
      </c>
      <c r="O19" s="62">
        <v>133</v>
      </c>
      <c r="P19" s="62">
        <v>148</v>
      </c>
      <c r="Q19" s="62">
        <v>140</v>
      </c>
      <c r="R19" s="268">
        <f>SUM(M19:Q19)</f>
        <v>692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7" t="s">
        <v>12</v>
      </c>
      <c r="D20" s="89">
        <v>42446</v>
      </c>
      <c r="E20" s="90">
        <v>2016</v>
      </c>
      <c r="F20" s="60">
        <f>SUM(L20+R20)</f>
        <v>1393</v>
      </c>
      <c r="G20" s="62">
        <v>142</v>
      </c>
      <c r="H20" s="62">
        <v>143</v>
      </c>
      <c r="I20" s="62">
        <v>143</v>
      </c>
      <c r="J20" s="62">
        <v>142</v>
      </c>
      <c r="K20" s="62">
        <v>144</v>
      </c>
      <c r="L20" s="60">
        <f>SUM(G20:K20)</f>
        <v>714</v>
      </c>
      <c r="M20" s="62">
        <v>144</v>
      </c>
      <c r="N20" s="62">
        <v>143</v>
      </c>
      <c r="O20" s="62">
        <v>124</v>
      </c>
      <c r="P20" s="62">
        <v>128</v>
      </c>
      <c r="Q20" s="62">
        <v>140</v>
      </c>
      <c r="R20" s="268">
        <f>SUM(M20:Q20)</f>
        <v>679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83</v>
      </c>
      <c r="D21" s="89">
        <v>45260</v>
      </c>
      <c r="E21" s="90">
        <v>2023</v>
      </c>
      <c r="F21" s="60">
        <f>SUM(L21+R21)</f>
        <v>1392</v>
      </c>
      <c r="G21" s="62">
        <v>144</v>
      </c>
      <c r="H21" s="62">
        <v>148</v>
      </c>
      <c r="I21" s="62">
        <v>144</v>
      </c>
      <c r="J21" s="62">
        <v>143</v>
      </c>
      <c r="K21" s="62">
        <v>143</v>
      </c>
      <c r="L21" s="60">
        <f>SUM(G21:K21)</f>
        <v>722</v>
      </c>
      <c r="M21" s="62">
        <v>140</v>
      </c>
      <c r="N21" s="62">
        <v>132</v>
      </c>
      <c r="O21" s="62">
        <v>137</v>
      </c>
      <c r="P21" s="62">
        <v>127</v>
      </c>
      <c r="Q21" s="62">
        <v>134</v>
      </c>
      <c r="R21" s="268">
        <f>SUM(M21:Q21)</f>
        <v>670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37</v>
      </c>
      <c r="D22" s="89">
        <v>45260</v>
      </c>
      <c r="E22" s="90">
        <v>2023</v>
      </c>
      <c r="F22" s="60">
        <f>SUM(L22+R22)</f>
        <v>1365</v>
      </c>
      <c r="G22" s="62">
        <v>128</v>
      </c>
      <c r="H22" s="62">
        <v>140</v>
      </c>
      <c r="I22" s="62">
        <v>126</v>
      </c>
      <c r="J22" s="62">
        <v>140</v>
      </c>
      <c r="K22" s="62">
        <v>144</v>
      </c>
      <c r="L22" s="60">
        <f>SUM(G22:K22)</f>
        <v>678</v>
      </c>
      <c r="M22" s="62">
        <v>129</v>
      </c>
      <c r="N22" s="62">
        <v>127</v>
      </c>
      <c r="O22" s="62">
        <v>143</v>
      </c>
      <c r="P22" s="62">
        <v>148</v>
      </c>
      <c r="Q22" s="62">
        <v>140</v>
      </c>
      <c r="R22" s="268">
        <f>SUM(M22:Q22)</f>
        <v>687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34</v>
      </c>
      <c r="D23" s="89">
        <v>42068</v>
      </c>
      <c r="E23" s="90">
        <v>2009</v>
      </c>
      <c r="F23" s="60">
        <f>SUM(L23+R23)</f>
        <v>1361</v>
      </c>
      <c r="G23" s="62">
        <v>140</v>
      </c>
      <c r="H23" s="62">
        <v>140</v>
      </c>
      <c r="I23" s="62">
        <v>146</v>
      </c>
      <c r="J23" s="62">
        <v>124</v>
      </c>
      <c r="K23" s="62">
        <v>124</v>
      </c>
      <c r="L23" s="60">
        <f>SUM(G23:K23)</f>
        <v>674</v>
      </c>
      <c r="M23" s="62">
        <v>140</v>
      </c>
      <c r="N23" s="62">
        <v>142</v>
      </c>
      <c r="O23" s="62">
        <v>143</v>
      </c>
      <c r="P23" s="62">
        <v>129</v>
      </c>
      <c r="Q23" s="62">
        <v>133</v>
      </c>
      <c r="R23" s="268">
        <f>SUM(M23:Q23)</f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51</v>
      </c>
      <c r="D24" s="89">
        <v>42817</v>
      </c>
      <c r="E24" s="90">
        <v>2017</v>
      </c>
      <c r="F24" s="60">
        <f>SUM(L24+R24)</f>
        <v>1344</v>
      </c>
      <c r="G24" s="62">
        <v>126</v>
      </c>
      <c r="H24" s="62">
        <v>116</v>
      </c>
      <c r="I24" s="62">
        <v>132</v>
      </c>
      <c r="J24" s="62">
        <v>140</v>
      </c>
      <c r="K24" s="62">
        <v>128</v>
      </c>
      <c r="L24" s="60">
        <f>SUM(G24:K24)</f>
        <v>642</v>
      </c>
      <c r="M24" s="62">
        <v>126</v>
      </c>
      <c r="N24" s="62">
        <v>144</v>
      </c>
      <c r="O24" s="62">
        <v>144</v>
      </c>
      <c r="P24" s="62">
        <v>144</v>
      </c>
      <c r="Q24" s="62">
        <v>144</v>
      </c>
      <c r="R24" s="268">
        <f>SUM(M24:Q24)</f>
        <v>702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55</v>
      </c>
      <c r="D25" s="89">
        <v>45232</v>
      </c>
      <c r="E25" s="90">
        <v>2023</v>
      </c>
      <c r="F25" s="60">
        <f>SUM(L25+R25)</f>
        <v>1342</v>
      </c>
      <c r="G25" s="62">
        <v>144</v>
      </c>
      <c r="H25" s="62">
        <v>127</v>
      </c>
      <c r="I25" s="62">
        <v>126</v>
      </c>
      <c r="J25" s="62">
        <v>128</v>
      </c>
      <c r="K25" s="62">
        <v>123</v>
      </c>
      <c r="L25" s="60">
        <f>SUM(G25:K25)</f>
        <v>648</v>
      </c>
      <c r="M25" s="62">
        <v>144</v>
      </c>
      <c r="N25" s="62">
        <v>127</v>
      </c>
      <c r="O25" s="62">
        <v>140</v>
      </c>
      <c r="P25" s="62">
        <v>140</v>
      </c>
      <c r="Q25" s="62">
        <v>143</v>
      </c>
      <c r="R25" s="268">
        <f>SUM(M25:Q25)</f>
        <v>694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53</v>
      </c>
      <c r="D26" s="89">
        <v>42251</v>
      </c>
      <c r="E26" s="90">
        <v>2014</v>
      </c>
      <c r="F26" s="60">
        <f>SUM(L26+R26)</f>
        <v>1337</v>
      </c>
      <c r="G26" s="62">
        <v>135</v>
      </c>
      <c r="H26" s="62">
        <v>126</v>
      </c>
      <c r="I26" s="62">
        <v>126</v>
      </c>
      <c r="J26" s="62">
        <v>140</v>
      </c>
      <c r="K26" s="62">
        <v>127</v>
      </c>
      <c r="L26" s="60">
        <f>SUM(G26:K26)</f>
        <v>654</v>
      </c>
      <c r="M26" s="62">
        <v>143</v>
      </c>
      <c r="N26" s="62">
        <v>142</v>
      </c>
      <c r="O26" s="62">
        <v>127</v>
      </c>
      <c r="P26" s="62">
        <v>144</v>
      </c>
      <c r="Q26" s="62">
        <v>127</v>
      </c>
      <c r="R26" s="268">
        <f>SUM(M26:Q26)</f>
        <v>683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78</v>
      </c>
      <c r="D27" s="89">
        <v>45232</v>
      </c>
      <c r="E27" s="90">
        <v>2023</v>
      </c>
      <c r="F27" s="60">
        <f>SUM(L27+R27)</f>
        <v>1311</v>
      </c>
      <c r="G27" s="62">
        <v>126</v>
      </c>
      <c r="H27" s="62">
        <v>129</v>
      </c>
      <c r="I27" s="62">
        <v>115</v>
      </c>
      <c r="J27" s="62">
        <v>130</v>
      </c>
      <c r="K27" s="62">
        <v>127</v>
      </c>
      <c r="L27" s="60">
        <f>SUM(G27:K27)</f>
        <v>627</v>
      </c>
      <c r="M27" s="62">
        <v>142</v>
      </c>
      <c r="N27" s="62">
        <v>130</v>
      </c>
      <c r="O27" s="62">
        <v>127</v>
      </c>
      <c r="P27" s="62">
        <v>145</v>
      </c>
      <c r="Q27" s="62">
        <v>140</v>
      </c>
      <c r="R27" s="268">
        <f>SUM(M27:Q27)</f>
        <v>684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32</v>
      </c>
      <c r="D28" s="89">
        <v>42118</v>
      </c>
      <c r="E28" s="90">
        <v>2007</v>
      </c>
      <c r="F28" s="60">
        <f>SUM(L28+R28)</f>
        <v>1302</v>
      </c>
      <c r="G28" s="62">
        <v>123</v>
      </c>
      <c r="H28" s="62">
        <v>128</v>
      </c>
      <c r="I28" s="62">
        <v>126</v>
      </c>
      <c r="J28" s="62">
        <v>127</v>
      </c>
      <c r="K28" s="62">
        <v>124</v>
      </c>
      <c r="L28" s="60">
        <f>SUM(G28:K28)</f>
        <v>628</v>
      </c>
      <c r="M28" s="62">
        <v>127</v>
      </c>
      <c r="N28" s="62">
        <v>128</v>
      </c>
      <c r="O28" s="62">
        <v>131</v>
      </c>
      <c r="P28" s="62">
        <v>140</v>
      </c>
      <c r="Q28" s="62">
        <v>148</v>
      </c>
      <c r="R28" s="268">
        <f>SUM(M28:Q28)</f>
        <v>674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0" t="s">
        <v>41</v>
      </c>
      <c r="D29" s="89">
        <v>42079</v>
      </c>
      <c r="E29" s="90">
        <v>2005</v>
      </c>
      <c r="F29" s="60">
        <f>SUM(L29+R29)</f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>SUM(G29:K29)</f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8">
        <f>SUM(M29:Q29)</f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33</v>
      </c>
      <c r="D30" s="89">
        <v>42307</v>
      </c>
      <c r="E30" s="90">
        <v>2008</v>
      </c>
      <c r="F30" s="60">
        <f>SUM(L30+R30)</f>
        <v>1274</v>
      </c>
      <c r="G30" s="62">
        <v>130</v>
      </c>
      <c r="H30" s="62">
        <v>120</v>
      </c>
      <c r="I30" s="62">
        <v>132</v>
      </c>
      <c r="J30" s="62">
        <v>140</v>
      </c>
      <c r="K30" s="62">
        <v>116</v>
      </c>
      <c r="L30" s="60">
        <f>SUM(G30:K30)</f>
        <v>638</v>
      </c>
      <c r="M30" s="62">
        <v>129</v>
      </c>
      <c r="N30" s="62">
        <v>140</v>
      </c>
      <c r="O30" s="62">
        <v>122</v>
      </c>
      <c r="P30" s="62">
        <v>123</v>
      </c>
      <c r="Q30" s="62">
        <v>122</v>
      </c>
      <c r="R30" s="268">
        <f>SUM(M30:Q30)</f>
        <v>636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7" t="s">
        <v>31</v>
      </c>
      <c r="D31" s="89">
        <v>45260</v>
      </c>
      <c r="E31" s="90">
        <v>2023</v>
      </c>
      <c r="F31" s="60">
        <f>SUM(L31+R31)</f>
        <v>1264</v>
      </c>
      <c r="G31" s="62">
        <v>128</v>
      </c>
      <c r="H31" s="62">
        <v>127</v>
      </c>
      <c r="I31" s="62">
        <v>127</v>
      </c>
      <c r="J31" s="62">
        <v>126</v>
      </c>
      <c r="K31" s="62">
        <v>132</v>
      </c>
      <c r="L31" s="60">
        <f>SUM(G31:K31)</f>
        <v>640</v>
      </c>
      <c r="M31" s="62">
        <v>114</v>
      </c>
      <c r="N31" s="62">
        <v>130</v>
      </c>
      <c r="O31" s="62">
        <v>129</v>
      </c>
      <c r="P31" s="62">
        <v>120</v>
      </c>
      <c r="Q31" s="62">
        <v>131</v>
      </c>
      <c r="R31" s="268">
        <f>SUM(M31:Q31)</f>
        <v>624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9" t="s">
        <v>63</v>
      </c>
      <c r="D32" s="89">
        <v>45218</v>
      </c>
      <c r="E32" s="91">
        <v>2023</v>
      </c>
      <c r="F32" s="60">
        <f>SUM(L32+R32)</f>
        <v>1250</v>
      </c>
      <c r="G32" s="93">
        <v>118</v>
      </c>
      <c r="H32" s="93">
        <v>127</v>
      </c>
      <c r="I32" s="93">
        <v>124</v>
      </c>
      <c r="J32" s="93">
        <v>126</v>
      </c>
      <c r="K32" s="93">
        <v>107</v>
      </c>
      <c r="L32" s="60">
        <f>SUM(G32:K32)</f>
        <v>602</v>
      </c>
      <c r="M32" s="93">
        <v>126</v>
      </c>
      <c r="N32" s="93">
        <v>129</v>
      </c>
      <c r="O32" s="93">
        <v>140</v>
      </c>
      <c r="P32" s="93">
        <v>113</v>
      </c>
      <c r="Q32" s="93">
        <v>140</v>
      </c>
      <c r="R32" s="268">
        <f>SUM(M32:Q32)</f>
        <v>648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71" t="s">
        <v>77</v>
      </c>
      <c r="D33" s="272">
        <v>42106</v>
      </c>
      <c r="E33" s="273">
        <v>2007</v>
      </c>
      <c r="F33" s="94">
        <v>1242</v>
      </c>
      <c r="G33" s="273">
        <v>140</v>
      </c>
      <c r="H33" s="273">
        <v>140</v>
      </c>
      <c r="I33" s="273">
        <v>142</v>
      </c>
      <c r="J33" s="273">
        <v>125</v>
      </c>
      <c r="K33" s="273">
        <v>126</v>
      </c>
      <c r="L33" s="94">
        <v>673</v>
      </c>
      <c r="M33" s="273">
        <v>114</v>
      </c>
      <c r="N33" s="273">
        <v>106</v>
      </c>
      <c r="O33" s="273">
        <v>115</v>
      </c>
      <c r="P33" s="273">
        <v>125</v>
      </c>
      <c r="Q33" s="273">
        <v>109</v>
      </c>
      <c r="R33" s="274">
        <v>569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7" t="s">
        <v>61</v>
      </c>
      <c r="D34" s="89">
        <v>45176</v>
      </c>
      <c r="E34" s="90">
        <v>2023</v>
      </c>
      <c r="F34" s="60">
        <f>SUM(L34+R34)</f>
        <v>1233</v>
      </c>
      <c r="G34" s="62">
        <v>123</v>
      </c>
      <c r="H34" s="62">
        <v>107</v>
      </c>
      <c r="I34" s="62">
        <v>130</v>
      </c>
      <c r="J34" s="62">
        <v>116</v>
      </c>
      <c r="K34" s="62">
        <v>131</v>
      </c>
      <c r="L34" s="60">
        <f>SUM(G34:K34)</f>
        <v>607</v>
      </c>
      <c r="M34" s="62">
        <v>128</v>
      </c>
      <c r="N34" s="62">
        <v>132</v>
      </c>
      <c r="O34" s="62">
        <v>123</v>
      </c>
      <c r="P34" s="62">
        <v>127</v>
      </c>
      <c r="Q34" s="62">
        <v>116</v>
      </c>
      <c r="R34" s="268">
        <f>SUM(M34:Q34)</f>
        <v>626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6" t="s">
        <v>35</v>
      </c>
      <c r="D35" s="275">
        <v>45246</v>
      </c>
      <c r="E35" s="347">
        <v>2018</v>
      </c>
      <c r="F35" s="276">
        <f>SUM(L35+R35)</f>
        <v>1232</v>
      </c>
      <c r="G35" s="348">
        <v>126</v>
      </c>
      <c r="H35" s="348">
        <v>127</v>
      </c>
      <c r="I35" s="348">
        <v>123</v>
      </c>
      <c r="J35" s="348">
        <v>124</v>
      </c>
      <c r="K35" s="348">
        <v>131</v>
      </c>
      <c r="L35" s="276">
        <f>SUM(G35:K35)</f>
        <v>631</v>
      </c>
      <c r="M35" s="348">
        <v>119</v>
      </c>
      <c r="N35" s="348">
        <v>119</v>
      </c>
      <c r="O35" s="348">
        <v>124</v>
      </c>
      <c r="P35" s="348">
        <v>130</v>
      </c>
      <c r="Q35" s="348">
        <v>109</v>
      </c>
      <c r="R35" s="277">
        <f>SUM(M35:Q35)</f>
        <v>601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2023-12-01T13:18:48Z</dcterms:modified>
</cp:coreProperties>
</file>