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8281AEBA-AD6E-43C8-A4A3-C8790247A8F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3" i="10" l="1"/>
  <c r="E33" i="10" s="1"/>
  <c r="D29" i="10"/>
  <c r="D28" i="10"/>
  <c r="D24" i="10"/>
  <c r="E24" i="10" s="1"/>
  <c r="D26" i="10"/>
  <c r="E26" i="10" s="1"/>
  <c r="D25" i="10"/>
  <c r="E25" i="10" s="1"/>
  <c r="D21" i="10"/>
  <c r="E21" i="10" s="1"/>
  <c r="D14" i="10"/>
  <c r="E14" i="10" s="1"/>
  <c r="D11" i="10"/>
  <c r="E11" i="10" s="1"/>
  <c r="D12" i="10"/>
  <c r="E12" i="10" s="1"/>
  <c r="D7" i="10"/>
  <c r="E7" i="10" s="1"/>
  <c r="D4" i="10"/>
  <c r="E4" i="10" s="1"/>
  <c r="U39" i="3"/>
  <c r="U37" i="3"/>
  <c r="U38" i="3"/>
  <c r="U35" i="3"/>
  <c r="U36" i="3"/>
  <c r="U34" i="3"/>
  <c r="U31" i="3"/>
  <c r="U33" i="3"/>
  <c r="U32" i="3"/>
  <c r="U30" i="3"/>
  <c r="U27" i="3"/>
  <c r="U26" i="3"/>
  <c r="U25" i="3"/>
  <c r="U22" i="3"/>
  <c r="U24" i="3"/>
  <c r="U23" i="3"/>
  <c r="U21" i="3"/>
  <c r="U20" i="3"/>
  <c r="U19" i="3"/>
  <c r="U17" i="3"/>
  <c r="U18" i="3"/>
  <c r="U16" i="3"/>
  <c r="U13" i="3"/>
  <c r="U12" i="3"/>
  <c r="U10" i="3"/>
  <c r="U9" i="3"/>
  <c r="U7" i="3"/>
  <c r="U8" i="3"/>
  <c r="U4" i="3"/>
  <c r="U3" i="3"/>
  <c r="U42" i="3"/>
  <c r="T42" i="3"/>
  <c r="AC33" i="2"/>
  <c r="W33" i="2"/>
  <c r="Q33" i="2"/>
  <c r="K33" i="2"/>
  <c r="R33" i="6"/>
  <c r="L33" i="6"/>
  <c r="F33" i="6"/>
  <c r="D6" i="10"/>
  <c r="E6" i="10" s="1"/>
  <c r="D5" i="10"/>
  <c r="E5" i="10" s="1"/>
  <c r="D3" i="10"/>
  <c r="E3" i="10" s="1"/>
  <c r="U11" i="3"/>
  <c r="U6" i="3"/>
  <c r="U5" i="3"/>
  <c r="D32" i="10"/>
  <c r="E32" i="10" s="1"/>
  <c r="D30" i="10"/>
  <c r="E30" i="10" s="1"/>
  <c r="D9" i="10"/>
  <c r="E9" i="10" s="1"/>
  <c r="D23" i="10"/>
  <c r="E23" i="10" s="1"/>
  <c r="D18" i="10"/>
  <c r="E18" i="10" s="1"/>
  <c r="D31" i="10"/>
  <c r="E31" i="10" s="1"/>
  <c r="E28" i="10"/>
  <c r="D22" i="10"/>
  <c r="E22" i="10" s="1"/>
  <c r="D19" i="10"/>
  <c r="E19" i="10" s="1"/>
  <c r="D16" i="10"/>
  <c r="E16" i="10" s="1"/>
  <c r="D8" i="10"/>
  <c r="E8" i="10" s="1"/>
  <c r="D35" i="10"/>
  <c r="E35" i="10" s="1"/>
  <c r="D27" i="10"/>
  <c r="E27" i="10" s="1"/>
  <c r="D10" i="10"/>
  <c r="E10" i="10" s="1"/>
  <c r="D13" i="10"/>
  <c r="E13" i="10" s="1"/>
  <c r="D15" i="10"/>
  <c r="E15" i="10" s="1"/>
  <c r="D17" i="10"/>
  <c r="E17" i="10" s="1"/>
  <c r="D20" i="10"/>
  <c r="E20" i="10" s="1"/>
  <c r="E29" i="10"/>
  <c r="D36" i="10"/>
  <c r="D34" i="10"/>
  <c r="E34" i="10" s="1"/>
  <c r="E36" i="10"/>
  <c r="R20" i="6"/>
  <c r="R22" i="6"/>
  <c r="L20" i="6"/>
  <c r="L22" i="6"/>
  <c r="G4" i="5"/>
  <c r="F4" i="5"/>
  <c r="D4" i="5"/>
  <c r="E4" i="5"/>
  <c r="U43" i="3"/>
  <c r="T26" i="3"/>
  <c r="T21" i="3"/>
  <c r="T43" i="3"/>
  <c r="T12" i="3"/>
  <c r="AC22" i="2"/>
  <c r="AC17" i="2"/>
  <c r="W22" i="2"/>
  <c r="W17" i="2"/>
  <c r="Q22" i="2"/>
  <c r="Q17" i="2"/>
  <c r="K22" i="2"/>
  <c r="K17" i="2"/>
  <c r="T37" i="3"/>
  <c r="AC28" i="2"/>
  <c r="W28" i="2"/>
  <c r="Q28" i="2"/>
  <c r="K28" i="2"/>
  <c r="T34" i="3"/>
  <c r="AC18" i="2"/>
  <c r="AC30" i="2"/>
  <c r="AC4" i="2"/>
  <c r="AC34" i="2"/>
  <c r="AC32" i="2"/>
  <c r="AC5" i="2"/>
  <c r="AC16" i="2"/>
  <c r="AC11" i="2"/>
  <c r="T9" i="3"/>
  <c r="T32" i="3"/>
  <c r="T33" i="3"/>
  <c r="T30" i="3"/>
  <c r="T38" i="3"/>
  <c r="T31" i="3"/>
  <c r="T36" i="3"/>
  <c r="T39" i="3"/>
  <c r="T35" i="3"/>
  <c r="T27" i="3"/>
  <c r="T17" i="3"/>
  <c r="T16" i="3"/>
  <c r="T19" i="3"/>
  <c r="T20" i="3"/>
  <c r="T18" i="3"/>
  <c r="T23" i="3"/>
  <c r="T22" i="3"/>
  <c r="T24" i="3"/>
  <c r="T3" i="3"/>
  <c r="T4" i="3"/>
  <c r="T7" i="3"/>
  <c r="T6" i="3"/>
  <c r="T8" i="3"/>
  <c r="T13" i="3"/>
  <c r="T11" i="3"/>
  <c r="T10" i="3"/>
  <c r="AC8" i="2"/>
  <c r="W8" i="2"/>
  <c r="Q8" i="2"/>
  <c r="K8" i="2"/>
  <c r="R6" i="6"/>
  <c r="L6" i="6"/>
  <c r="T5" i="3"/>
  <c r="T25" i="3"/>
  <c r="AC36" i="2"/>
  <c r="W36" i="2"/>
  <c r="Q36" i="2"/>
  <c r="K36" i="2"/>
  <c r="R5" i="6"/>
  <c r="R2" i="6"/>
  <c r="R9" i="6"/>
  <c r="R10" i="6"/>
  <c r="R4" i="6"/>
  <c r="R12" i="6"/>
  <c r="R8" i="6"/>
  <c r="R13" i="6"/>
  <c r="R14" i="6"/>
  <c r="R15" i="6"/>
  <c r="R19" i="6"/>
  <c r="R11" i="6"/>
  <c r="R16" i="6"/>
  <c r="R17" i="6"/>
  <c r="R24" i="6"/>
  <c r="R21" i="6"/>
  <c r="R25" i="6"/>
  <c r="R7" i="6"/>
  <c r="R27" i="6"/>
  <c r="R23" i="6"/>
  <c r="R28" i="6"/>
  <c r="R29" i="6"/>
  <c r="R31" i="6"/>
  <c r="R18" i="6"/>
  <c r="R35" i="6"/>
  <c r="R26" i="6"/>
  <c r="R34" i="6"/>
  <c r="R30" i="6"/>
  <c r="R32" i="6"/>
  <c r="L5" i="6"/>
  <c r="L2" i="6"/>
  <c r="L9" i="6"/>
  <c r="L10" i="6"/>
  <c r="L4" i="6"/>
  <c r="L12" i="6"/>
  <c r="L8" i="6"/>
  <c r="L13" i="6"/>
  <c r="L14" i="6"/>
  <c r="L15" i="6"/>
  <c r="L19" i="6"/>
  <c r="L11" i="6"/>
  <c r="L16" i="6"/>
  <c r="L17" i="6"/>
  <c r="L24" i="6"/>
  <c r="L21" i="6"/>
  <c r="L25" i="6"/>
  <c r="L7" i="6"/>
  <c r="L27" i="6"/>
  <c r="L23" i="6"/>
  <c r="L28" i="6"/>
  <c r="L29" i="6"/>
  <c r="L31" i="6"/>
  <c r="L18" i="6"/>
  <c r="L35" i="6"/>
  <c r="L26" i="6"/>
  <c r="L34" i="6"/>
  <c r="L30" i="6"/>
  <c r="L32" i="6"/>
  <c r="R3" i="6"/>
  <c r="L3" i="6"/>
  <c r="K26" i="2"/>
  <c r="K9" i="2"/>
  <c r="K34" i="2"/>
  <c r="K14" i="2"/>
  <c r="Q26" i="2"/>
  <c r="Q9" i="2"/>
  <c r="Q34" i="2"/>
  <c r="Q14" i="2"/>
  <c r="W26" i="2"/>
  <c r="W9" i="2"/>
  <c r="W34" i="2"/>
  <c r="W14" i="2"/>
  <c r="AC26" i="2"/>
  <c r="AC9" i="2"/>
  <c r="AC14" i="2"/>
  <c r="AC25" i="2"/>
  <c r="AC15" i="2"/>
  <c r="AC10" i="2"/>
  <c r="AC21" i="2"/>
  <c r="AC12" i="2"/>
  <c r="AC3" i="2"/>
  <c r="AC19" i="2"/>
  <c r="AC20" i="2"/>
  <c r="AC35" i="2"/>
  <c r="AC7" i="2"/>
  <c r="AC23" i="2"/>
  <c r="AC27" i="2"/>
  <c r="AC37" i="2"/>
  <c r="AC24" i="2"/>
  <c r="AC13" i="2"/>
  <c r="AC31" i="2"/>
  <c r="AC6" i="2"/>
  <c r="W25" i="2"/>
  <c r="W15" i="2"/>
  <c r="W18" i="2"/>
  <c r="W10" i="2"/>
  <c r="W21" i="2"/>
  <c r="W32" i="2"/>
  <c r="W5" i="2"/>
  <c r="W12" i="2"/>
  <c r="W3" i="2"/>
  <c r="W19" i="2"/>
  <c r="W30" i="2"/>
  <c r="W20" i="2"/>
  <c r="W35" i="2"/>
  <c r="W4" i="2"/>
  <c r="W11" i="2"/>
  <c r="W7" i="2"/>
  <c r="W23" i="2"/>
  <c r="W27" i="2"/>
  <c r="W37" i="2"/>
  <c r="W16" i="2"/>
  <c r="W24" i="2"/>
  <c r="W13" i="2"/>
  <c r="W31" i="2"/>
  <c r="W6" i="2"/>
  <c r="Q25" i="2"/>
  <c r="Q15" i="2"/>
  <c r="Q18" i="2"/>
  <c r="Q10" i="2"/>
  <c r="Q21" i="2"/>
  <c r="Q32" i="2"/>
  <c r="Q5" i="2"/>
  <c r="Q12" i="2"/>
  <c r="Q3" i="2"/>
  <c r="Q19" i="2"/>
  <c r="Q30" i="2"/>
  <c r="Q20" i="2"/>
  <c r="Q35" i="2"/>
  <c r="Q4" i="2"/>
  <c r="Q11" i="2"/>
  <c r="Q7" i="2"/>
  <c r="Q23" i="2"/>
  <c r="Q27" i="2"/>
  <c r="Q37" i="2"/>
  <c r="Q16" i="2"/>
  <c r="Q24" i="2"/>
  <c r="Q13" i="2"/>
  <c r="Q31" i="2"/>
  <c r="Q6" i="2"/>
  <c r="K25" i="2"/>
  <c r="K15" i="2"/>
  <c r="K18" i="2"/>
  <c r="K10" i="2"/>
  <c r="K21" i="2"/>
  <c r="K32" i="2"/>
  <c r="K5" i="2"/>
  <c r="K12" i="2"/>
  <c r="K3" i="2"/>
  <c r="K19" i="2"/>
  <c r="K30" i="2"/>
  <c r="K20" i="2"/>
  <c r="K35" i="2"/>
  <c r="K4" i="2"/>
  <c r="K11" i="2"/>
  <c r="K7" i="2"/>
  <c r="K23" i="2"/>
  <c r="K27" i="2"/>
  <c r="K37" i="2"/>
  <c r="K16" i="2"/>
  <c r="K24" i="2"/>
  <c r="K13" i="2"/>
  <c r="K31" i="2"/>
  <c r="K6" i="2"/>
  <c r="AC29" i="2"/>
  <c r="W29" i="2"/>
  <c r="Q29" i="2"/>
  <c r="K29" i="2"/>
  <c r="D33" i="2" l="1"/>
  <c r="E33" i="2" s="1"/>
  <c r="F22" i="6"/>
  <c r="F20" i="6"/>
  <c r="D17" i="2"/>
  <c r="E17" i="2" s="1"/>
  <c r="D22" i="2"/>
  <c r="E22" i="2" s="1"/>
  <c r="D28" i="2"/>
  <c r="E28" i="2" s="1"/>
  <c r="F5" i="6"/>
  <c r="F25" i="6"/>
  <c r="F15" i="6"/>
  <c r="F19" i="6"/>
  <c r="D8" i="2"/>
  <c r="E8" i="2" s="1"/>
  <c r="F35" i="6"/>
  <c r="F6" i="6"/>
  <c r="F31" i="6"/>
  <c r="F27" i="6"/>
  <c r="F24" i="6"/>
  <c r="F8" i="6"/>
  <c r="F9" i="6"/>
  <c r="F28" i="6"/>
  <c r="F16" i="6"/>
  <c r="F14" i="6"/>
  <c r="F4" i="6"/>
  <c r="F29" i="6"/>
  <c r="F12" i="6"/>
  <c r="F2" i="6"/>
  <c r="F30" i="6"/>
  <c r="D36" i="2"/>
  <c r="E36" i="2" s="1"/>
  <c r="D12" i="2"/>
  <c r="E12" i="2" s="1"/>
  <c r="F17" i="6"/>
  <c r="F7" i="6"/>
  <c r="F32" i="6"/>
  <c r="F26" i="6"/>
  <c r="D21" i="2"/>
  <c r="E21" i="2" s="1"/>
  <c r="D6" i="2"/>
  <c r="E6" i="2" s="1"/>
  <c r="D16" i="2"/>
  <c r="E16" i="2" s="1"/>
  <c r="D5" i="2"/>
  <c r="E5" i="2" s="1"/>
  <c r="D7" i="2"/>
  <c r="E7" i="2" s="1"/>
  <c r="F34" i="6"/>
  <c r="F18" i="6"/>
  <c r="F23" i="6"/>
  <c r="F21" i="6"/>
  <c r="F11" i="6"/>
  <c r="F13" i="6"/>
  <c r="F10" i="6"/>
  <c r="F3" i="6"/>
  <c r="D25" i="2"/>
  <c r="E25" i="2" s="1"/>
  <c r="D20" i="2"/>
  <c r="E20" i="2" s="1"/>
  <c r="D35" i="2"/>
  <c r="E35" i="2" s="1"/>
  <c r="D3" i="2"/>
  <c r="E3" i="2" s="1"/>
  <c r="D32" i="2"/>
  <c r="E32" i="2" s="1"/>
  <c r="D15" i="2"/>
  <c r="E15" i="2" s="1"/>
  <c r="D18" i="2"/>
  <c r="E18" i="2" s="1"/>
  <c r="D24" i="2"/>
  <c r="E24" i="2" s="1"/>
  <c r="D23" i="2"/>
  <c r="E23" i="2" s="1"/>
  <c r="D14" i="2"/>
  <c r="E14" i="2" s="1"/>
  <c r="D26" i="2"/>
  <c r="E26" i="2" s="1"/>
  <c r="D34" i="2"/>
  <c r="E34" i="2" s="1"/>
  <c r="D13" i="2"/>
  <c r="E13" i="2" s="1"/>
  <c r="D27" i="2"/>
  <c r="E27" i="2" s="1"/>
  <c r="D9" i="2"/>
  <c r="E9" i="2" s="1"/>
  <c r="D4" i="2"/>
  <c r="E4" i="2" s="1"/>
  <c r="D19" i="2"/>
  <c r="E19" i="2" s="1"/>
  <c r="D31" i="2"/>
  <c r="E31" i="2" s="1"/>
  <c r="D37" i="2"/>
  <c r="E37" i="2" s="1"/>
  <c r="D11" i="2"/>
  <c r="E11" i="2" s="1"/>
  <c r="D30" i="2"/>
  <c r="E30" i="2" s="1"/>
  <c r="D10" i="2"/>
  <c r="E10" i="2" s="1"/>
  <c r="D29" i="2"/>
  <c r="E29" i="2" s="1"/>
</calcChain>
</file>

<file path=xl/sharedStrings.xml><?xml version="1.0" encoding="utf-8"?>
<sst xmlns="http://schemas.openxmlformats.org/spreadsheetml/2006/main" count="475" uniqueCount="105">
  <si>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</si>
  <si>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</si>
  <si>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</si>
  <si>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</si>
  <si>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</si>
  <si>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</si>
  <si>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</si>
  <si>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</si>
  <si>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</si>
  <si>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</si>
  <si>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</si>
  <si>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</si>
  <si>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</si>
  <si>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</si>
  <si>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</si>
  <si>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</si>
  <si>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</si>
  <si>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</si>
  <si>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</si>
  <si>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</si>
  <si>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</si>
  <si>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</si>
  <si>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</si>
  <si>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</si>
  <si>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</si>
  <si>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</si>
  <si>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</si>
  <si>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</si>
  <si>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</si>
  <si>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</si>
  <si>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</si>
  <si>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</si>
  <si>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</si>
  <si>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</si>
  <si>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</si>
  <si>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</si>
  <si>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</si>
  <si>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</si>
  <si>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</si>
  <si>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</si>
  <si>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</si>
  <si>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</si>
  <si>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</si>
  <si>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</si>
  <si>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</si>
  <si>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</si>
  <si>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</si>
  <si>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</si>
  <si>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</si>
  <si>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</si>
  <si>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</si>
  <si>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</si>
  <si>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</si>
  <si>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</si>
  <si>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</si>
  <si>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</si>
  <si>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</si>
  <si>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</si>
  <si>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</si>
  <si>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</si>
  <si>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</si>
  <si>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</si>
  <si>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</si>
  <si>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</si>
  <si>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</si>
  <si>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</si>
  <si>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</si>
  <si>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</si>
  <si>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</si>
  <si>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</si>
  <si>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</si>
  <si>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</si>
  <si>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</si>
  <si>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</si>
  <si>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</si>
  <si>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</si>
  <si>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</si>
  <si>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</si>
  <si>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</si>
  <si>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</si>
  <si>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 xml:space="preserve">       Tussenstand competitie 2023-2024</t>
  </si>
  <si>
    <t>Gem. 2023-2024</t>
  </si>
  <si>
    <t>Hoogste 2023-'24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</si>
  <si>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</si>
  <si>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</si>
  <si>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</si>
  <si>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</si>
  <si>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</si>
  <si>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</si>
  <si>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</si>
  <si>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</si>
  <si>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</si>
  <si>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</si>
  <si>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</si>
  <si>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</si>
  <si>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2023/24</t>
  </si>
  <si>
    <t>Dit zijn cijfers vanaf seizoen 2003/2004</t>
  </si>
  <si>
    <t>Dinny Bosman</t>
  </si>
  <si>
    <t>x</t>
  </si>
  <si>
    <t xml:space="preserve">8 slechtste series </t>
  </si>
  <si>
    <t>8 slechtste series zijn eraf gehaald!</t>
  </si>
  <si>
    <t xml:space="preserve"> Daguitslag 18 JANUARI 2024</t>
  </si>
  <si>
    <t>Tim vanTiem</t>
  </si>
  <si>
    <t>Joke Schagen</t>
  </si>
  <si>
    <t>Madjan Yari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</si>
</sst>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b/>
      <sz val="10"/>
      <color rgb="FFC00000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6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2" fontId="68" fillId="0" borderId="0" xfId="0" applyNumberFormat="1" applyFont="1" applyAlignment="1">
      <alignment horizontal="center"/>
    </xf>
    <xf numFmtId="1" fontId="68" fillId="0" borderId="0" xfId="0" applyNumberFormat="1" applyFont="1" applyAlignment="1">
      <alignment horizontal="center"/>
    </xf>
    <xf numFmtId="0" fontId="98" fillId="0" borderId="0" xfId="0" applyFont="1"/>
    <xf numFmtId="0" fontId="99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16" fontId="80" fillId="4" borderId="22" xfId="0" applyNumberFormat="1" applyFont="1" applyFill="1" applyBorder="1" applyAlignment="1">
      <alignment vertical="center"/>
    </xf>
    <xf numFmtId="1" fontId="17" fillId="4" borderId="2" xfId="2" applyNumberFormat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0" fontId="63" fillId="4" borderId="3" xfId="0" applyFont="1" applyFill="1" applyBorder="1" applyAlignment="1">
      <alignment horizontal="center" vertical="center"/>
    </xf>
    <xf numFmtId="2" fontId="70" fillId="0" borderId="0" xfId="0" applyNumberFormat="1" applyFont="1" applyAlignment="1">
      <alignment horizontal="center"/>
    </xf>
    <xf numFmtId="0" fontId="100" fillId="0" borderId="0" xfId="0" applyFont="1"/>
    <xf numFmtId="0" fontId="70" fillId="0" borderId="0" xfId="0" applyFont="1" applyAlignment="1">
      <alignment horizontal="center"/>
    </xf>
    <xf numFmtId="0" fontId="7" fillId="4" borderId="2" xfId="2" applyNumberFormat="1" applyFont="1" applyFill="1" applyBorder="1" applyAlignment="1">
      <alignment horizontal="left" vertical="center"/>
    </xf>
    <xf numFmtId="0" fontId="12" fillId="4" borderId="2" xfId="2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vertical="center"/>
    </xf>
    <xf numFmtId="0" fontId="10" fillId="4" borderId="2" xfId="2" applyNumberFormat="1" applyFont="1" applyFill="1" applyBorder="1" applyAlignment="1">
      <alignment horizontal="center"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0" xfId="0" applyFont="1" applyFill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0" fontId="59" fillId="4" borderId="15" xfId="0" applyFont="1" applyFill="1" applyBorder="1"/>
    <xf numFmtId="0" fontId="4" fillId="4" borderId="3" xfId="0" applyFont="1" applyFill="1" applyBorder="1" applyAlignment="1">
      <alignment horizontal="left" vertical="center"/>
    </xf>
    <xf numFmtId="0" fontId="59" fillId="4" borderId="0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 vertical="center"/>
    </xf>
    <xf numFmtId="0" fontId="63" fillId="4" borderId="0" xfId="0" applyFont="1" applyFill="1" applyBorder="1" applyAlignment="1">
      <alignment horizontal="center" vertical="center"/>
    </xf>
    <xf numFmtId="164" fontId="61" fillId="2" borderId="2" xfId="2" applyFont="1" applyFill="1" applyBorder="1" applyAlignment="1">
      <alignment vertical="center"/>
    </xf>
    <xf numFmtId="164" fontId="101" fillId="2" borderId="2" xfId="2" applyFont="1" applyFill="1" applyBorder="1" applyAlignment="1">
      <alignment horizontal="center" vertical="center"/>
    </xf>
    <xf numFmtId="165" fontId="102" fillId="2" borderId="2" xfId="2" applyNumberFormat="1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76200</xdr:colOff>
      <xdr:row>0</xdr:row>
      <xdr:rowOff>30480</xdr:rowOff>
    </xdr:from>
    <xdr:to>
      <xdr:col>23</xdr:col>
      <xdr:colOff>129540</xdr:colOff>
      <xdr:row>28</xdr:row>
      <xdr:rowOff>129540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A5022028-0984-6C9A-4C18-C0A38C6B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0480"/>
          <a:ext cx="3710940" cy="5219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23</xdr:row>
      <xdr:rowOff>190500</xdr:rowOff>
    </xdr:from>
    <xdr:to>
      <xdr:col>9</xdr:col>
      <xdr:colOff>375237</xdr:colOff>
      <xdr:row>26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S43" sqref="S43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J40" sqref="J40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45" t="s">
        <v>84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  <c r="AL1" s="344"/>
      <c r="AM1" s="344"/>
      <c r="AN1" s="344"/>
      <c r="AO1" s="344"/>
      <c r="AP1" s="344"/>
      <c r="AQ1" s="344"/>
      <c r="AR1" s="344"/>
      <c r="AS1" s="344"/>
      <c r="AT1" s="344"/>
    </row>
    <row r="2" spans="1:46" ht="17.399999999999999">
      <c r="B2" s="344" t="s">
        <v>85</v>
      </c>
      <c r="C2" s="346" t="s">
        <v>86</v>
      </c>
      <c r="D2" s="346" t="s">
        <v>87</v>
      </c>
      <c r="E2" s="344" t="s">
        <v>88</v>
      </c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</row>
    <row r="3" spans="1:46" ht="17.399999999999999">
      <c r="A3" s="346">
        <v>1</v>
      </c>
      <c r="B3" s="344" t="s">
        <v>23</v>
      </c>
      <c r="C3" s="348">
        <v>141.4</v>
      </c>
      <c r="D3" s="348">
        <f>SUM('Club Kampioen'!F4)</f>
        <v>145.12777777777777</v>
      </c>
      <c r="E3" s="348">
        <f>SUM(D3-C3)</f>
        <v>3.7277777777777601</v>
      </c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  <c r="AF3" s="344"/>
      <c r="AG3" s="344"/>
      <c r="AH3" s="344"/>
      <c r="AI3" s="344"/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44"/>
    </row>
    <row r="4" spans="1:46" ht="17.399999999999999">
      <c r="A4" s="346">
        <v>2</v>
      </c>
      <c r="B4" s="344" t="s">
        <v>26</v>
      </c>
      <c r="C4" s="347">
        <v>136.66</v>
      </c>
      <c r="D4" s="348">
        <f>SUM('Club Kampioen'!C14)</f>
        <v>141.19999999999999</v>
      </c>
      <c r="E4" s="348">
        <f>SUM(D4-C4)</f>
        <v>4.539999999999992</v>
      </c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</row>
    <row r="5" spans="1:46" ht="17.399999999999999">
      <c r="A5" s="346">
        <v>3</v>
      </c>
      <c r="B5" s="344" t="s">
        <v>49</v>
      </c>
      <c r="C5" s="348">
        <v>137.5</v>
      </c>
      <c r="D5" s="348">
        <f>SUM('Club Kampioen'!F6)</f>
        <v>142.62666666666667</v>
      </c>
      <c r="E5" s="348">
        <f>SUM(D5-C5)</f>
        <v>5.1266666666666652</v>
      </c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/>
      <c r="AD5" s="344"/>
      <c r="AE5" s="344"/>
      <c r="AF5" s="344"/>
      <c r="AG5" s="344"/>
      <c r="AH5" s="344"/>
      <c r="AI5" s="344"/>
      <c r="AJ5" s="344"/>
      <c r="AK5" s="344"/>
      <c r="AL5" s="344"/>
      <c r="AM5" s="344"/>
      <c r="AN5" s="344"/>
      <c r="AO5" s="344"/>
      <c r="AP5" s="344"/>
      <c r="AQ5" s="344"/>
      <c r="AR5" s="344"/>
      <c r="AS5" s="344"/>
      <c r="AT5" s="344"/>
    </row>
    <row r="6" spans="1:46" ht="17.399999999999999">
      <c r="A6" s="346">
        <v>4</v>
      </c>
      <c r="B6" s="344" t="s">
        <v>50</v>
      </c>
      <c r="C6" s="347">
        <v>139.08000000000001</v>
      </c>
      <c r="D6" s="348">
        <f>SUM('Club Kampioen'!F5)</f>
        <v>145.03076923076924</v>
      </c>
      <c r="E6" s="348">
        <f>SUM(D6-C6)</f>
        <v>5.9507692307692253</v>
      </c>
      <c r="F6" s="344"/>
      <c r="G6" s="349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  <c r="AL6" s="344"/>
      <c r="AM6" s="344"/>
      <c r="AN6" s="344"/>
      <c r="AO6" s="344"/>
      <c r="AP6" s="344"/>
      <c r="AQ6" s="344"/>
      <c r="AR6" s="344"/>
      <c r="AS6" s="344"/>
      <c r="AT6" s="344"/>
    </row>
    <row r="7" spans="1:46" ht="17.399999999999999">
      <c r="A7" s="346">
        <v>5</v>
      </c>
      <c r="B7" s="344" t="s">
        <v>54</v>
      </c>
      <c r="C7" s="347">
        <v>136.28</v>
      </c>
      <c r="D7" s="348">
        <f>SUM('Club Kampioen'!F7)</f>
        <v>142.2421052631579</v>
      </c>
      <c r="E7" s="348">
        <f>SUM(D7-C7)</f>
        <v>5.9621052631578948</v>
      </c>
      <c r="F7" s="344"/>
      <c r="G7" s="344"/>
      <c r="H7" s="344"/>
      <c r="I7" s="344"/>
      <c r="J7" s="344"/>
      <c r="K7" s="344"/>
      <c r="L7" s="344"/>
      <c r="M7" s="344"/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  <c r="Y7" s="344"/>
      <c r="Z7" s="344"/>
      <c r="AA7" s="344"/>
      <c r="AB7" s="344"/>
      <c r="AC7" s="344"/>
      <c r="AD7" s="344"/>
      <c r="AE7" s="344"/>
      <c r="AF7" s="344"/>
      <c r="AG7" s="344"/>
      <c r="AH7" s="344"/>
      <c r="AI7" s="344"/>
      <c r="AJ7" s="344"/>
      <c r="AK7" s="344"/>
      <c r="AL7" s="344"/>
      <c r="AM7" s="344"/>
      <c r="AN7" s="344"/>
      <c r="AO7" s="344"/>
      <c r="AP7" s="344"/>
      <c r="AQ7" s="344"/>
      <c r="AR7" s="344"/>
      <c r="AS7" s="344"/>
      <c r="AT7" s="344"/>
    </row>
    <row r="8" spans="1:46" ht="17.399999999999999">
      <c r="A8" s="346">
        <v>6</v>
      </c>
      <c r="B8" s="344" t="s">
        <v>25</v>
      </c>
      <c r="C8" s="347">
        <v>132.68</v>
      </c>
      <c r="D8" s="348">
        <f>SUM('Club Kampioen'!C4)</f>
        <v>139.14705882352942</v>
      </c>
      <c r="E8" s="348">
        <f>SUM(D8-C8)</f>
        <v>6.4670588235294133</v>
      </c>
      <c r="F8" s="344"/>
      <c r="G8" s="344"/>
      <c r="H8" s="344"/>
      <c r="I8" s="344"/>
      <c r="J8" s="344"/>
      <c r="K8" s="344"/>
      <c r="L8" s="344"/>
      <c r="M8" s="344"/>
      <c r="N8" s="344"/>
      <c r="O8" s="344"/>
      <c r="P8" s="344"/>
      <c r="Q8" s="344"/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  <c r="AL8" s="344"/>
      <c r="AM8" s="344"/>
      <c r="AN8" s="344"/>
      <c r="AO8" s="344"/>
      <c r="AP8" s="344"/>
      <c r="AQ8" s="344"/>
      <c r="AR8" s="344"/>
      <c r="AS8" s="344"/>
      <c r="AT8" s="344"/>
    </row>
    <row r="9" spans="1:46" ht="17.399999999999999">
      <c r="A9" s="346">
        <v>7</v>
      </c>
      <c r="B9" s="344" t="s">
        <v>24</v>
      </c>
      <c r="C9" s="347">
        <v>134.96</v>
      </c>
      <c r="D9" s="348">
        <f>SUM('Club Kampioen'!F9)</f>
        <v>142.12941176470588</v>
      </c>
      <c r="E9" s="348">
        <f>SUM(D9-C9)</f>
        <v>7.1694117647058704</v>
      </c>
      <c r="F9" s="344"/>
      <c r="G9" s="344"/>
      <c r="H9" s="344"/>
      <c r="I9" s="344"/>
      <c r="J9" s="344"/>
      <c r="K9" s="344"/>
      <c r="L9" s="344"/>
      <c r="M9" s="344"/>
      <c r="N9" s="344"/>
      <c r="O9" s="344"/>
      <c r="P9" s="344"/>
      <c r="Q9" s="344"/>
      <c r="R9" s="344"/>
      <c r="S9" s="344"/>
      <c r="T9" s="344"/>
      <c r="U9" s="344"/>
      <c r="V9" s="344"/>
      <c r="W9" s="344"/>
      <c r="X9" s="344"/>
      <c r="Y9" s="344"/>
      <c r="Z9" s="344"/>
      <c r="AA9" s="344"/>
      <c r="AB9" s="344"/>
      <c r="AC9" s="344"/>
      <c r="AD9" s="344"/>
      <c r="AE9" s="344"/>
      <c r="AF9" s="344"/>
      <c r="AG9" s="344"/>
      <c r="AH9" s="344"/>
      <c r="AI9" s="344"/>
      <c r="AJ9" s="344"/>
      <c r="AK9" s="344"/>
      <c r="AL9" s="344"/>
      <c r="AM9" s="344"/>
      <c r="AN9" s="344"/>
      <c r="AO9" s="344"/>
      <c r="AP9" s="344"/>
      <c r="AQ9" s="344"/>
      <c r="AR9" s="344"/>
      <c r="AS9" s="344"/>
      <c r="AT9" s="344"/>
    </row>
    <row r="10" spans="1:46" ht="17.399999999999999">
      <c r="A10" s="346">
        <v>8</v>
      </c>
      <c r="B10" s="344" t="s">
        <v>27</v>
      </c>
      <c r="C10" s="347">
        <v>138.86000000000001</v>
      </c>
      <c r="D10" s="348">
        <f>SUM('Club Kampioen'!F3)</f>
        <v>146.08947368421053</v>
      </c>
      <c r="E10" s="348">
        <f>SUM(D10-C10)</f>
        <v>7.2294736842105181</v>
      </c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  <c r="AL10" s="344"/>
      <c r="AM10" s="344"/>
      <c r="AN10" s="344"/>
      <c r="AO10" s="344"/>
      <c r="AP10" s="344"/>
      <c r="AQ10" s="344"/>
      <c r="AR10" s="344"/>
      <c r="AS10" s="344"/>
      <c r="AT10" s="344"/>
    </row>
    <row r="11" spans="1:46" ht="17.399999999999999">
      <c r="A11" s="346">
        <v>9</v>
      </c>
      <c r="B11" s="344" t="s">
        <v>38</v>
      </c>
      <c r="C11" s="347">
        <v>134.09</v>
      </c>
      <c r="D11" s="348">
        <f>SUM('Club Kampioen'!F8)</f>
        <v>142.19473684210527</v>
      </c>
      <c r="E11" s="348">
        <f>SUM(D11-C11)</f>
        <v>8.1047368421052681</v>
      </c>
      <c r="F11" s="344"/>
      <c r="G11" s="344"/>
      <c r="H11" s="344"/>
      <c r="I11" s="344"/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4"/>
      <c r="W11" s="344"/>
      <c r="X11" s="344"/>
      <c r="Y11" s="344"/>
      <c r="Z11" s="344"/>
      <c r="AA11" s="344"/>
      <c r="AB11" s="344"/>
      <c r="AC11" s="344"/>
      <c r="AD11" s="344"/>
      <c r="AE11" s="344"/>
      <c r="AF11" s="344"/>
      <c r="AG11" s="344"/>
      <c r="AH11" s="344"/>
      <c r="AI11" s="344"/>
      <c r="AJ11" s="344"/>
      <c r="AK11" s="344"/>
      <c r="AL11" s="344"/>
      <c r="AM11" s="344"/>
      <c r="AN11" s="344"/>
      <c r="AO11" s="344"/>
      <c r="AP11" s="344"/>
      <c r="AQ11" s="344"/>
      <c r="AR11" s="344"/>
      <c r="AS11" s="344"/>
      <c r="AT11" s="344"/>
    </row>
    <row r="12" spans="1:46" ht="17.399999999999999">
      <c r="A12" s="346">
        <v>10</v>
      </c>
      <c r="B12" s="344" t="s">
        <v>39</v>
      </c>
      <c r="C12" s="348">
        <v>128.9</v>
      </c>
      <c r="D12" s="348">
        <f>SUM('Club Kampioen'!C5)</f>
        <v>137.04736842105262</v>
      </c>
      <c r="E12" s="348">
        <f>SUM(D12-C12)</f>
        <v>8.1473684210526187</v>
      </c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  <c r="AL12" s="344"/>
      <c r="AM12" s="344"/>
      <c r="AN12" s="344"/>
      <c r="AO12" s="344"/>
      <c r="AP12" s="344"/>
      <c r="AQ12" s="344"/>
      <c r="AR12" s="344"/>
      <c r="AS12" s="344"/>
      <c r="AT12" s="344"/>
    </row>
    <row r="13" spans="1:46" ht="17.399999999999999">
      <c r="A13" s="346">
        <v>11</v>
      </c>
      <c r="B13" s="344" t="s">
        <v>66</v>
      </c>
      <c r="C13" s="347">
        <v>132.52000000000001</v>
      </c>
      <c r="D13" s="348">
        <f>SUM('Club Kampioen'!F10)</f>
        <v>141.71052631578948</v>
      </c>
      <c r="E13" s="348">
        <f>SUM(D13-C13)</f>
        <v>9.1905263157894694</v>
      </c>
      <c r="F13" s="344"/>
      <c r="G13" s="344"/>
      <c r="H13" s="344"/>
      <c r="I13" s="344"/>
      <c r="J13" s="344"/>
      <c r="K13" s="344"/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</row>
    <row r="14" spans="1:46" ht="17.399999999999999">
      <c r="A14" s="346">
        <v>12</v>
      </c>
      <c r="B14" s="344" t="s">
        <v>28</v>
      </c>
      <c r="C14" s="347">
        <v>122.02</v>
      </c>
      <c r="D14" s="348">
        <f>SUM('Club Kampioen'!F15)</f>
        <v>131.93684210526317</v>
      </c>
      <c r="E14" s="348">
        <f>SUM(D14-C14)</f>
        <v>9.9168421052631714</v>
      </c>
      <c r="F14" s="344"/>
      <c r="G14" s="344"/>
      <c r="H14" s="344"/>
      <c r="I14" s="344"/>
      <c r="J14" s="344"/>
      <c r="K14" s="344"/>
      <c r="L14" s="344"/>
      <c r="M14" s="344"/>
      <c r="N14" s="344"/>
      <c r="O14" s="344"/>
      <c r="P14" s="344"/>
      <c r="Q14" s="344"/>
      <c r="R14" s="344"/>
      <c r="S14" s="344"/>
      <c r="T14" s="344"/>
      <c r="U14" s="344"/>
      <c r="V14" s="344"/>
      <c r="W14" s="344"/>
      <c r="X14" s="344"/>
      <c r="Y14" s="344"/>
      <c r="Z14" s="344"/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  <c r="AL14" s="344"/>
      <c r="AM14" s="344"/>
      <c r="AN14" s="344"/>
      <c r="AO14" s="344"/>
      <c r="AP14" s="344"/>
      <c r="AQ14" s="344"/>
      <c r="AR14" s="344"/>
      <c r="AS14" s="344"/>
      <c r="AT14" s="344"/>
    </row>
    <row r="15" spans="1:46" ht="17.399999999999999">
      <c r="A15" s="346">
        <v>13</v>
      </c>
      <c r="B15" s="344" t="s">
        <v>12</v>
      </c>
      <c r="C15" s="347">
        <v>125.91</v>
      </c>
      <c r="D15" s="348">
        <f>SUM('Club Kampioen'!F11)</f>
        <v>135.94117647058823</v>
      </c>
      <c r="E15" s="348">
        <f>SUM(D15-C15)</f>
        <v>10.031176470588235</v>
      </c>
      <c r="F15" s="344"/>
      <c r="G15" s="344"/>
      <c r="H15" s="344"/>
      <c r="I15" s="344"/>
      <c r="J15" s="344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4"/>
      <c r="V15" s="344"/>
      <c r="W15" s="344"/>
      <c r="X15" s="344"/>
      <c r="Y15" s="344"/>
      <c r="Z15" s="344"/>
      <c r="AA15" s="344"/>
      <c r="AB15" s="344"/>
      <c r="AC15" s="344"/>
      <c r="AD15" s="344"/>
      <c r="AE15" s="344"/>
      <c r="AF15" s="344"/>
      <c r="AG15" s="344"/>
      <c r="AH15" s="344"/>
      <c r="AI15" s="344"/>
      <c r="AJ15" s="344"/>
      <c r="AK15" s="344"/>
      <c r="AL15" s="344"/>
      <c r="AM15" s="344"/>
      <c r="AN15" s="344"/>
      <c r="AO15" s="344"/>
      <c r="AP15" s="344"/>
      <c r="AQ15" s="344"/>
      <c r="AR15" s="344"/>
      <c r="AS15" s="344"/>
      <c r="AT15" s="344"/>
    </row>
    <row r="16" spans="1:46" ht="17.399999999999999">
      <c r="A16" s="346">
        <v>14</v>
      </c>
      <c r="B16" s="344" t="s">
        <v>22</v>
      </c>
      <c r="C16" s="347">
        <v>130.82</v>
      </c>
      <c r="D16" s="348">
        <f>SUM('Club Kampioen'!C3)</f>
        <v>141.50666666666666</v>
      </c>
      <c r="E16" s="348">
        <f>SUM(D16-C16)</f>
        <v>10.686666666666667</v>
      </c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4"/>
      <c r="X16" s="344"/>
      <c r="Y16" s="344"/>
      <c r="Z16" s="344"/>
      <c r="AA16" s="344"/>
      <c r="AB16" s="344"/>
      <c r="AC16" s="344"/>
      <c r="AD16" s="344"/>
      <c r="AE16" s="344"/>
      <c r="AF16" s="344"/>
      <c r="AG16" s="344"/>
      <c r="AH16" s="344"/>
      <c r="AI16" s="344"/>
      <c r="AJ16" s="344"/>
      <c r="AK16" s="344"/>
      <c r="AL16" s="344"/>
      <c r="AM16" s="344"/>
      <c r="AN16" s="344"/>
      <c r="AO16" s="344"/>
      <c r="AP16" s="344"/>
      <c r="AQ16" s="344"/>
      <c r="AR16" s="344"/>
      <c r="AS16" s="344"/>
      <c r="AT16" s="344"/>
    </row>
    <row r="17" spans="1:46" ht="17.399999999999999">
      <c r="A17" s="346">
        <v>15</v>
      </c>
      <c r="B17" s="344" t="s">
        <v>29</v>
      </c>
      <c r="C17" s="347">
        <v>123.32</v>
      </c>
      <c r="D17" s="348">
        <f>SUM('Club Kampioen'!F12)</f>
        <v>134.65625</v>
      </c>
      <c r="E17" s="348">
        <f>SUM(D17-C17)</f>
        <v>11.336250000000007</v>
      </c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  <c r="Q17" s="344"/>
      <c r="R17" s="344"/>
      <c r="S17" s="344"/>
      <c r="T17" s="344"/>
      <c r="U17" s="344"/>
      <c r="V17" s="344"/>
      <c r="W17" s="344"/>
      <c r="X17" s="344"/>
      <c r="Y17" s="344"/>
      <c r="Z17" s="344"/>
      <c r="AA17" s="344"/>
      <c r="AB17" s="344"/>
      <c r="AC17" s="344"/>
      <c r="AD17" s="344"/>
      <c r="AE17" s="344"/>
      <c r="AF17" s="344"/>
      <c r="AG17" s="344"/>
      <c r="AH17" s="344"/>
      <c r="AI17" s="344"/>
      <c r="AJ17" s="344"/>
      <c r="AK17" s="344"/>
      <c r="AL17" s="344"/>
      <c r="AM17" s="344"/>
      <c r="AN17" s="344"/>
      <c r="AO17" s="344"/>
      <c r="AP17" s="344"/>
      <c r="AQ17" s="344"/>
      <c r="AR17" s="344"/>
      <c r="AS17" s="344"/>
      <c r="AT17" s="344"/>
    </row>
    <row r="18" spans="1:46" ht="17.399999999999999">
      <c r="A18" s="346">
        <v>16</v>
      </c>
      <c r="B18" s="344" t="s">
        <v>41</v>
      </c>
      <c r="C18" s="347">
        <v>105.47</v>
      </c>
      <c r="D18" s="348">
        <f>SUM('Club Kampioen'!C16)</f>
        <v>117.61</v>
      </c>
      <c r="E18" s="348">
        <f>SUM(D18-C18)</f>
        <v>12.14</v>
      </c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4"/>
      <c r="X18" s="344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  <c r="AL18" s="344"/>
      <c r="AM18" s="344"/>
      <c r="AN18" s="344"/>
      <c r="AO18" s="344"/>
      <c r="AP18" s="344"/>
      <c r="AQ18" s="344"/>
      <c r="AR18" s="344"/>
      <c r="AS18" s="344"/>
      <c r="AT18" s="344"/>
    </row>
    <row r="19" spans="1:46" ht="17.399999999999999">
      <c r="A19" s="346">
        <v>17</v>
      </c>
      <c r="B19" s="344" t="s">
        <v>37</v>
      </c>
      <c r="C19" s="347">
        <v>118.16</v>
      </c>
      <c r="D19" s="348">
        <f>SUM('Club Kampioen'!C7)</f>
        <v>130.67368421052632</v>
      </c>
      <c r="E19" s="348">
        <f>SUM(D19-C19)</f>
        <v>12.513684210526321</v>
      </c>
      <c r="F19" s="344"/>
      <c r="G19" s="344"/>
      <c r="H19" s="344"/>
      <c r="I19" s="344"/>
      <c r="J19" s="344"/>
      <c r="K19" s="344"/>
      <c r="L19" s="344"/>
      <c r="M19" s="344"/>
      <c r="N19" s="344"/>
      <c r="O19" s="344"/>
      <c r="P19" s="344"/>
      <c r="Q19" s="344"/>
      <c r="R19" s="344"/>
      <c r="S19" s="344"/>
      <c r="T19" s="344"/>
      <c r="U19" s="344"/>
      <c r="V19" s="344"/>
      <c r="W19" s="344"/>
      <c r="X19" s="344"/>
      <c r="Y19" s="344"/>
      <c r="Z19" s="344"/>
      <c r="AA19" s="344"/>
      <c r="AB19" s="344"/>
      <c r="AC19" s="344"/>
      <c r="AD19" s="344"/>
      <c r="AE19" s="344"/>
      <c r="AF19" s="344"/>
      <c r="AG19" s="344"/>
      <c r="AH19" s="344"/>
      <c r="AI19" s="344"/>
      <c r="AJ19" s="344"/>
      <c r="AK19" s="344"/>
      <c r="AL19" s="344"/>
      <c r="AM19" s="344"/>
      <c r="AN19" s="344"/>
      <c r="AO19" s="344"/>
      <c r="AP19" s="344"/>
      <c r="AQ19" s="344"/>
      <c r="AR19" s="344"/>
      <c r="AS19" s="344"/>
      <c r="AT19" s="344"/>
    </row>
    <row r="20" spans="1:46" ht="17.399999999999999">
      <c r="A20" s="346">
        <v>18</v>
      </c>
      <c r="B20" s="344" t="s">
        <v>53</v>
      </c>
      <c r="C20" s="347">
        <v>110.73</v>
      </c>
      <c r="D20" s="348">
        <f>SUM('Club Kampioen'!F18)</f>
        <v>123.37692307692308</v>
      </c>
      <c r="E20" s="348">
        <f>SUM(D20-C20)</f>
        <v>12.646923076923073</v>
      </c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44"/>
      <c r="AR20" s="344"/>
      <c r="AS20" s="344"/>
      <c r="AT20" s="344"/>
    </row>
    <row r="21" spans="1:46" ht="17.399999999999999">
      <c r="A21" s="346">
        <v>19</v>
      </c>
      <c r="B21" s="344" t="s">
        <v>60</v>
      </c>
      <c r="C21" s="347">
        <v>124.08</v>
      </c>
      <c r="D21" s="348">
        <f>SUM('Club Kampioen'!C6)</f>
        <v>136.91764705882352</v>
      </c>
      <c r="E21" s="348">
        <f>SUM(D21-C21)</f>
        <v>12.837647058823521</v>
      </c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</row>
    <row r="22" spans="1:46" ht="17.399999999999999">
      <c r="A22" s="346">
        <v>20</v>
      </c>
      <c r="B22" s="344" t="s">
        <v>55</v>
      </c>
      <c r="C22" s="347">
        <v>114.22</v>
      </c>
      <c r="D22" s="348">
        <f>SUM('Club Kampioen'!C8)</f>
        <v>127.77368421052631</v>
      </c>
      <c r="E22" s="348">
        <f>SUM(D22-C22)</f>
        <v>13.553684210526313</v>
      </c>
      <c r="F22" s="344"/>
      <c r="G22" s="344"/>
      <c r="H22" s="344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</row>
    <row r="23" spans="1:46" ht="17.399999999999999">
      <c r="A23" s="346">
        <v>21</v>
      </c>
      <c r="B23" s="344" t="s">
        <v>36</v>
      </c>
      <c r="C23" s="347">
        <v>127.62</v>
      </c>
      <c r="D23" s="348">
        <f>SUM('Club Kampioen'!C14)</f>
        <v>141.19999999999999</v>
      </c>
      <c r="E23" s="348">
        <f>SUM(D23-C23)</f>
        <v>13.579999999999984</v>
      </c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</row>
    <row r="24" spans="1:46" ht="17.399999999999999">
      <c r="A24" s="346">
        <v>22</v>
      </c>
      <c r="B24" s="344" t="s">
        <v>2</v>
      </c>
      <c r="C24" s="347">
        <v>117.87</v>
      </c>
      <c r="D24" s="348">
        <f>SUM('Club Kampioen'!F16)</f>
        <v>131.67894736842106</v>
      </c>
      <c r="E24" s="348">
        <f>SUM(D24-C24)</f>
        <v>13.808947368421059</v>
      </c>
      <c r="F24" s="344"/>
      <c r="G24" s="344"/>
      <c r="H24" s="344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</row>
    <row r="25" spans="1:46" ht="17.399999999999999">
      <c r="A25" s="346">
        <v>23</v>
      </c>
      <c r="B25" s="344" t="s">
        <v>34</v>
      </c>
      <c r="C25" s="347">
        <v>109.44</v>
      </c>
      <c r="D25" s="348">
        <f>SUM('Club Kampioen'!C11)</f>
        <v>123.33076923076923</v>
      </c>
      <c r="E25" s="348">
        <f>SUM(D25-C25)</f>
        <v>13.890769230769237</v>
      </c>
      <c r="F25" s="344"/>
      <c r="G25" s="344"/>
      <c r="H25" s="344"/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</row>
    <row r="26" spans="1:46" ht="17.399999999999999">
      <c r="A26" s="346">
        <v>24</v>
      </c>
      <c r="B26" s="344" t="s">
        <v>61</v>
      </c>
      <c r="C26" s="348">
        <v>105.4</v>
      </c>
      <c r="D26" s="348">
        <f>SUM('Club Kampioen'!C13)</f>
        <v>119.71578947368421</v>
      </c>
      <c r="E26" s="348">
        <f>SUM(D26-C26)</f>
        <v>14.315789473684205</v>
      </c>
      <c r="F26" s="344"/>
      <c r="G26" s="344"/>
      <c r="H26" s="344"/>
      <c r="I26" s="344"/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  <c r="AL26" s="344"/>
      <c r="AM26" s="344"/>
      <c r="AN26" s="344"/>
      <c r="AO26" s="344"/>
      <c r="AP26" s="344"/>
      <c r="AQ26" s="344"/>
      <c r="AR26" s="344"/>
      <c r="AS26" s="344"/>
      <c r="AT26" s="344"/>
    </row>
    <row r="27" spans="1:46" ht="17.399999999999999">
      <c r="A27" s="346">
        <v>25</v>
      </c>
      <c r="B27" s="344" t="s">
        <v>35</v>
      </c>
      <c r="C27" s="347">
        <v>103.83</v>
      </c>
      <c r="D27" s="348">
        <f>SUM('Club Kampioen'!F21)</f>
        <v>120.81428571428572</v>
      </c>
      <c r="E27" s="348">
        <f>SUM(D27-C27)</f>
        <v>16.984285714285718</v>
      </c>
      <c r="F27" s="344"/>
      <c r="G27" s="344"/>
      <c r="H27" s="344"/>
      <c r="I27" s="344"/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</row>
    <row r="28" spans="1:46" ht="17.399999999999999">
      <c r="A28" s="346">
        <v>26</v>
      </c>
      <c r="B28" s="344" t="s">
        <v>31</v>
      </c>
      <c r="C28" s="347">
        <v>106.32</v>
      </c>
      <c r="D28" s="348">
        <f>SUM('Club Kampioen'!C10)</f>
        <v>123.41578947368421</v>
      </c>
      <c r="E28" s="348">
        <f>SUM(D28-C28)</f>
        <v>17.095789473684221</v>
      </c>
      <c r="F28" s="344"/>
      <c r="G28" s="344"/>
      <c r="H28" s="344"/>
      <c r="I28" s="344"/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</row>
    <row r="29" spans="1:46" ht="17.399999999999999">
      <c r="A29" s="346">
        <v>27</v>
      </c>
      <c r="B29" s="344" t="s">
        <v>3</v>
      </c>
      <c r="C29" s="347">
        <v>113.93</v>
      </c>
      <c r="D29" s="348">
        <f>SUM('Club Kampioen'!F14)</f>
        <v>132.13529411764705</v>
      </c>
      <c r="E29" s="348">
        <f>SUM(D29-C29)</f>
        <v>18.205294117647043</v>
      </c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</row>
    <row r="30" spans="1:46" ht="17.399999999999999">
      <c r="A30" s="346">
        <v>28</v>
      </c>
      <c r="B30" s="344" t="s">
        <v>40</v>
      </c>
      <c r="C30" s="347">
        <v>96.07</v>
      </c>
      <c r="D30" s="348">
        <f>SUM('Club Kampioen'!F20)</f>
        <v>114.89333333333333</v>
      </c>
      <c r="E30" s="348">
        <f>SUM(D30-C30)</f>
        <v>18.823333333333338</v>
      </c>
      <c r="F30" s="344"/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</row>
    <row r="31" spans="1:46" ht="17.399999999999999">
      <c r="A31" s="346">
        <v>29</v>
      </c>
      <c r="B31" s="344" t="s">
        <v>32</v>
      </c>
      <c r="C31" s="347">
        <v>104.79</v>
      </c>
      <c r="D31" s="348">
        <f>SUM('Club Kampioen'!C9)</f>
        <v>124.73529411764706</v>
      </c>
      <c r="E31" s="348">
        <f>SUM(D31-C31)</f>
        <v>19.945294117647052</v>
      </c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  <c r="AR31" s="344"/>
      <c r="AS31" s="344"/>
      <c r="AT31" s="344"/>
    </row>
    <row r="32" spans="1:46" ht="17.399999999999999">
      <c r="A32" s="346">
        <v>30</v>
      </c>
      <c r="B32" s="344" t="s">
        <v>77</v>
      </c>
      <c r="C32" s="347">
        <v>95.46</v>
      </c>
      <c r="D32" s="348">
        <f>SUM('Club Kampioen'!F19)</f>
        <v>117.88947368421053</v>
      </c>
      <c r="E32" s="348">
        <f>SUM(D32-C32)</f>
        <v>22.429473684210535</v>
      </c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</row>
    <row r="33" spans="1:46" ht="17.399999999999999">
      <c r="A33" s="346">
        <v>31</v>
      </c>
      <c r="B33" s="344" t="s">
        <v>63</v>
      </c>
      <c r="C33" s="347">
        <v>96.06</v>
      </c>
      <c r="D33" s="348">
        <f>SUM('Club Kampioen'!C12)</f>
        <v>119.84</v>
      </c>
      <c r="E33" s="348">
        <f>SUM(D33-C33)</f>
        <v>23.78</v>
      </c>
      <c r="F33" s="344"/>
      <c r="G33" s="344"/>
      <c r="H33" s="344"/>
      <c r="I33" s="344"/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</row>
    <row r="34" spans="1:46" ht="17.399999999999999">
      <c r="A34" s="346">
        <v>32</v>
      </c>
      <c r="B34" s="344" t="s">
        <v>78</v>
      </c>
      <c r="C34" s="347">
        <v>0</v>
      </c>
      <c r="D34" s="348">
        <f>SUM('Club Kampioen'!F17)</f>
        <v>129.42941176470589</v>
      </c>
      <c r="E34" s="348">
        <f>SUM(D34-C34)</f>
        <v>129.42941176470589</v>
      </c>
      <c r="F34" s="344" t="s">
        <v>89</v>
      </c>
      <c r="G34" s="344"/>
      <c r="H34" s="344"/>
      <c r="I34" s="344"/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</row>
    <row r="35" spans="1:46" ht="17.399999999999999">
      <c r="A35" s="346">
        <v>33</v>
      </c>
      <c r="B35" s="344" t="s">
        <v>83</v>
      </c>
      <c r="C35" s="347">
        <v>0</v>
      </c>
      <c r="D35" s="348">
        <f>SUM('Club Kampioen'!F13)</f>
        <v>134.63529411764705</v>
      </c>
      <c r="E35" s="348">
        <f>SUM(D35-C35)</f>
        <v>134.63529411764705</v>
      </c>
      <c r="F35" s="344" t="s">
        <v>89</v>
      </c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</row>
    <row r="36" spans="1:46" ht="17.399999999999999">
      <c r="A36" s="346">
        <v>34</v>
      </c>
      <c r="B36" s="344" t="s">
        <v>51</v>
      </c>
      <c r="C36" s="347">
        <v>0</v>
      </c>
      <c r="D36" s="348">
        <f>SUM('Club Kampioen'!F46)</f>
        <v>0</v>
      </c>
      <c r="E36" s="348">
        <f t="shared" ref="E36" si="0">SUM(D36-C36)</f>
        <v>0</v>
      </c>
      <c r="F36" s="344"/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</row>
    <row r="37" spans="1:46" ht="17.399999999999999">
      <c r="A37" s="346"/>
      <c r="B37" s="344"/>
      <c r="C37" s="344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</row>
    <row r="38" spans="1:46" ht="17.399999999999999"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</row>
    <row r="39" spans="1:46" ht="17.399999999999999"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</row>
    <row r="40" spans="1:46" ht="17.399999999999999">
      <c r="B40" s="344"/>
      <c r="C40" s="344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</row>
    <row r="41" spans="1:46" ht="17.399999999999999"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</row>
    <row r="42" spans="1:46" ht="17.399999999999999"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</row>
    <row r="43" spans="1:46" ht="17.399999999999999">
      <c r="B43" s="344"/>
      <c r="C43" s="344"/>
      <c r="D43" s="344"/>
      <c r="E43" s="344"/>
      <c r="F43" s="344"/>
      <c r="G43" s="344"/>
      <c r="H43" s="344"/>
      <c r="I43" s="344"/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</row>
    <row r="44" spans="1:46" ht="17.399999999999999">
      <c r="B44" s="344"/>
      <c r="C44" s="344"/>
      <c r="D44" s="344"/>
      <c r="E44" s="344"/>
      <c r="F44" s="344"/>
      <c r="G44" s="344"/>
      <c r="H44" s="344"/>
      <c r="I44" s="344"/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</row>
    <row r="45" spans="1:46" ht="17.399999999999999">
      <c r="B45" s="344"/>
      <c r="C45" s="344"/>
      <c r="D45" s="344"/>
      <c r="E45" s="344"/>
      <c r="F45" s="344"/>
      <c r="G45" s="344"/>
      <c r="H45" s="344"/>
      <c r="I45" s="344"/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</row>
    <row r="46" spans="1:46" ht="17.399999999999999">
      <c r="B46" s="344"/>
      <c r="C46" s="344"/>
      <c r="D46" s="344"/>
      <c r="E46" s="344"/>
      <c r="F46" s="344"/>
      <c r="G46" s="344"/>
      <c r="H46" s="344"/>
      <c r="I46" s="344"/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</row>
    <row r="47" spans="1:46" ht="17.399999999999999">
      <c r="B47" s="344"/>
      <c r="C47" s="344"/>
      <c r="D47" s="344"/>
      <c r="E47" s="344"/>
      <c r="F47" s="344"/>
      <c r="G47" s="344"/>
      <c r="H47" s="344"/>
      <c r="I47" s="344"/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</row>
    <row r="48" spans="1:46" ht="17.399999999999999">
      <c r="B48" s="344"/>
      <c r="C48" s="344"/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</row>
    <row r="49" spans="2:46" ht="17.399999999999999">
      <c r="B49" s="344"/>
      <c r="C49" s="344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</row>
    <row r="50" spans="2:46" ht="17.399999999999999">
      <c r="B50" s="344"/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</row>
    <row r="51" spans="2:46" ht="17.399999999999999"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</row>
    <row r="52" spans="2:46" ht="17.399999999999999">
      <c r="B52" s="344"/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  <c r="AR52" s="344"/>
      <c r="AS52" s="344"/>
      <c r="AT52" s="344"/>
    </row>
    <row r="53" spans="2:46" ht="17.399999999999999">
      <c r="B53" s="344"/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</row>
    <row r="54" spans="2:46" ht="17.399999999999999">
      <c r="B54" s="344"/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344"/>
      <c r="AP54" s="344"/>
      <c r="AQ54" s="344"/>
      <c r="AR54" s="344"/>
      <c r="AS54" s="344"/>
      <c r="AT54" s="344"/>
    </row>
    <row r="55" spans="2:46" ht="17.399999999999999">
      <c r="B55" s="344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</row>
    <row r="56" spans="2:46" ht="17.399999999999999">
      <c r="B56" s="344"/>
      <c r="C56" s="344"/>
      <c r="D56" s="344"/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</row>
    <row r="57" spans="2:46" ht="17.399999999999999">
      <c r="B57" s="344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  <c r="AR57" s="344"/>
      <c r="AS57" s="344"/>
      <c r="AT57" s="344"/>
    </row>
    <row r="58" spans="2:46" ht="17.399999999999999">
      <c r="B58" s="344"/>
      <c r="C58" s="344"/>
      <c r="D58" s="344"/>
      <c r="E58" s="344"/>
      <c r="F58" s="344"/>
      <c r="G58" s="344"/>
      <c r="H58" s="344"/>
      <c r="I58" s="344"/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  <c r="AL58" s="344"/>
      <c r="AM58" s="344"/>
      <c r="AN58" s="344"/>
      <c r="AO58" s="344"/>
      <c r="AP58" s="344"/>
      <c r="AQ58" s="344"/>
      <c r="AR58" s="344"/>
      <c r="AS58" s="344"/>
      <c r="AT58" s="344"/>
    </row>
    <row r="59" spans="2:46" ht="17.399999999999999">
      <c r="B59" s="344"/>
      <c r="C59" s="344"/>
      <c r="D59" s="344"/>
      <c r="E59" s="344"/>
      <c r="F59" s="344"/>
      <c r="G59" s="344"/>
      <c r="H59" s="344"/>
      <c r="I59" s="344"/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</row>
    <row r="60" spans="2:46" ht="17.399999999999999">
      <c r="B60" s="344"/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  <c r="AR60" s="344"/>
      <c r="AS60" s="344"/>
      <c r="AT60" s="344"/>
    </row>
    <row r="61" spans="2:46" ht="17.399999999999999">
      <c r="B61" s="344"/>
      <c r="C61" s="344"/>
      <c r="D61" s="344"/>
      <c r="E61" s="344"/>
      <c r="F61" s="344"/>
      <c r="G61" s="344"/>
      <c r="H61" s="344"/>
      <c r="I61" s="344"/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44"/>
      <c r="AR61" s="344"/>
      <c r="AS61" s="344"/>
      <c r="AT61" s="344"/>
    </row>
    <row r="62" spans="2:46" ht="17.399999999999999">
      <c r="B62" s="344"/>
      <c r="C62" s="344"/>
      <c r="D62" s="344"/>
      <c r="E62" s="344"/>
      <c r="F62" s="344"/>
      <c r="G62" s="344"/>
      <c r="H62" s="344"/>
      <c r="I62" s="344"/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44"/>
      <c r="AR62" s="344"/>
      <c r="AS62" s="344"/>
      <c r="AT62" s="344"/>
    </row>
    <row r="63" spans="2:46" ht="17.399999999999999">
      <c r="B63" s="344"/>
      <c r="C63" s="344"/>
      <c r="D63" s="344"/>
      <c r="E63" s="344"/>
      <c r="F63" s="344"/>
      <c r="G63" s="344"/>
      <c r="H63" s="344"/>
      <c r="I63" s="344"/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44"/>
      <c r="AR63" s="344"/>
      <c r="AS63" s="344"/>
      <c r="AT63" s="344"/>
    </row>
    <row r="64" spans="2:46" ht="17.399999999999999">
      <c r="B64" s="344"/>
      <c r="C64" s="344"/>
      <c r="D64" s="344"/>
      <c r="E64" s="344"/>
      <c r="F64" s="344"/>
      <c r="G64" s="344"/>
      <c r="H64" s="344"/>
      <c r="I64" s="344"/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4"/>
      <c r="AI64" s="344"/>
      <c r="AJ64" s="344"/>
      <c r="AK64" s="344"/>
      <c r="AL64" s="344"/>
      <c r="AM64" s="344"/>
      <c r="AN64" s="344"/>
      <c r="AO64" s="344"/>
      <c r="AP64" s="344"/>
      <c r="AQ64" s="344"/>
      <c r="AR64" s="344"/>
      <c r="AS64" s="344"/>
      <c r="AT64" s="344"/>
    </row>
    <row r="65" spans="2:46" ht="17.399999999999999">
      <c r="B65" s="344"/>
      <c r="C65" s="344"/>
      <c r="D65" s="344"/>
      <c r="E65" s="344"/>
      <c r="F65" s="344"/>
      <c r="G65" s="344"/>
      <c r="H65" s="344"/>
      <c r="I65" s="344"/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  <c r="AR65" s="344"/>
      <c r="AS65" s="344"/>
      <c r="AT65" s="344"/>
    </row>
    <row r="66" spans="2:46" ht="17.399999999999999">
      <c r="B66" s="344"/>
      <c r="C66" s="344"/>
      <c r="D66" s="344"/>
      <c r="E66" s="344"/>
      <c r="F66" s="344"/>
      <c r="G66" s="344"/>
      <c r="H66" s="344"/>
      <c r="I66" s="344"/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</row>
    <row r="67" spans="2:46" ht="17.399999999999999">
      <c r="B67" s="344"/>
      <c r="C67" s="344"/>
      <c r="D67" s="344"/>
      <c r="E67" s="344"/>
      <c r="F67" s="344"/>
      <c r="G67" s="344"/>
      <c r="H67" s="344"/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</row>
    <row r="68" spans="2:46" ht="17.399999999999999">
      <c r="B68" s="344"/>
      <c r="C68" s="344"/>
      <c r="D68" s="344"/>
      <c r="E68" s="344"/>
      <c r="F68" s="344"/>
      <c r="G68" s="344"/>
      <c r="H68" s="3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</row>
    <row r="69" spans="2:46" ht="17.399999999999999">
      <c r="B69" s="344"/>
      <c r="C69" s="344"/>
      <c r="D69" s="344"/>
      <c r="E69" s="344"/>
      <c r="F69" s="344"/>
      <c r="G69" s="344"/>
      <c r="H69" s="3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  <c r="AR69" s="344"/>
      <c r="AS69" s="344"/>
      <c r="AT69" s="344"/>
    </row>
    <row r="70" spans="2:46" ht="17.399999999999999">
      <c r="B70" s="344"/>
      <c r="C70" s="344"/>
      <c r="D70" s="344"/>
      <c r="E70" s="344"/>
      <c r="F70" s="344"/>
      <c r="G70" s="344"/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  <c r="AR70" s="344"/>
      <c r="AS70" s="344"/>
      <c r="AT70" s="344"/>
    </row>
    <row r="71" spans="2:46" ht="17.399999999999999">
      <c r="B71" s="344"/>
      <c r="C71" s="344"/>
      <c r="D71" s="344"/>
      <c r="E71" s="344"/>
      <c r="F71" s="344"/>
      <c r="G71" s="344"/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44"/>
      <c r="AR71" s="344"/>
      <c r="AS71" s="344"/>
      <c r="AT71" s="344"/>
    </row>
    <row r="72" spans="2:46" ht="17.399999999999999">
      <c r="B72" s="344"/>
      <c r="C72" s="344"/>
      <c r="D72" s="344"/>
      <c r="E72" s="344"/>
      <c r="F72" s="344"/>
      <c r="G72" s="344"/>
      <c r="H72" s="344"/>
      <c r="I72" s="344"/>
      <c r="J72" s="344"/>
      <c r="K72" s="344"/>
      <c r="L72" s="344"/>
      <c r="M72" s="344"/>
      <c r="N72" s="344"/>
      <c r="O72" s="344"/>
      <c r="P72" s="344"/>
      <c r="Q72" s="344"/>
      <c r="R72" s="344"/>
      <c r="S72" s="344"/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44"/>
      <c r="AR72" s="344"/>
      <c r="AS72" s="344"/>
      <c r="AT72" s="344"/>
    </row>
    <row r="73" spans="2:46" ht="17.399999999999999">
      <c r="B73" s="344"/>
      <c r="C73" s="344"/>
      <c r="D73" s="344"/>
      <c r="E73" s="344"/>
      <c r="F73" s="344"/>
      <c r="G73" s="344"/>
      <c r="H73" s="344"/>
      <c r="I73" s="344"/>
      <c r="J73" s="344"/>
      <c r="K73" s="344"/>
      <c r="L73" s="344"/>
      <c r="M73" s="344"/>
      <c r="N73" s="344"/>
      <c r="O73" s="344"/>
      <c r="P73" s="344"/>
      <c r="Q73" s="344"/>
      <c r="R73" s="344"/>
      <c r="S73" s="344"/>
      <c r="T73" s="344"/>
      <c r="U73" s="344"/>
      <c r="V73" s="344"/>
      <c r="W73" s="344"/>
      <c r="X73" s="344"/>
      <c r="Y73" s="344"/>
      <c r="Z73" s="344"/>
      <c r="AA73" s="344"/>
      <c r="AB73" s="344"/>
      <c r="AC73" s="344"/>
      <c r="AD73" s="344"/>
      <c r="AE73" s="344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44"/>
      <c r="AR73" s="344"/>
      <c r="AS73" s="344"/>
      <c r="AT73" s="344"/>
    </row>
    <row r="74" spans="2:46" ht="17.399999999999999">
      <c r="B74" s="344"/>
      <c r="C74" s="344"/>
      <c r="D74" s="344"/>
      <c r="E74" s="344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44"/>
      <c r="AR74" s="344"/>
      <c r="AS74" s="344"/>
      <c r="AT74" s="344"/>
    </row>
    <row r="75" spans="2:46" ht="17.399999999999999"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44"/>
      <c r="AR75" s="344"/>
      <c r="AS75" s="344"/>
      <c r="AT75" s="344"/>
    </row>
    <row r="76" spans="2:46" ht="17.399999999999999">
      <c r="B76" s="344"/>
      <c r="C76" s="344"/>
      <c r="D76" s="344"/>
      <c r="E76" s="344"/>
      <c r="F76" s="344"/>
      <c r="G76" s="344"/>
      <c r="H76" s="344"/>
      <c r="I76" s="344"/>
      <c r="J76" s="344"/>
      <c r="K76" s="344"/>
      <c r="L76" s="344"/>
      <c r="M76" s="344"/>
      <c r="N76" s="344"/>
      <c r="O76" s="344"/>
      <c r="P76" s="344"/>
      <c r="Q76" s="344"/>
      <c r="R76" s="344"/>
      <c r="S76" s="344"/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</row>
    <row r="77" spans="2:46" ht="17.399999999999999">
      <c r="B77" s="344"/>
      <c r="C77" s="344"/>
      <c r="D77" s="344"/>
      <c r="E77" s="344"/>
      <c r="F77" s="344"/>
      <c r="G77" s="344"/>
      <c r="H77" s="344"/>
      <c r="I77" s="344"/>
      <c r="J77" s="344"/>
      <c r="K77" s="344"/>
      <c r="L77" s="344"/>
      <c r="M77" s="344"/>
      <c r="N77" s="344"/>
      <c r="O77" s="344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  <c r="AT77" s="344"/>
    </row>
    <row r="78" spans="2:46" ht="17.399999999999999">
      <c r="B78" s="344"/>
      <c r="C78" s="344"/>
      <c r="D78" s="344"/>
      <c r="E78" s="344"/>
      <c r="F78" s="344"/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344"/>
      <c r="S78" s="344"/>
      <c r="T78" s="344"/>
      <c r="U78" s="344"/>
      <c r="V78" s="344"/>
      <c r="W78" s="344"/>
      <c r="X78" s="344"/>
      <c r="Y78" s="344"/>
      <c r="Z78" s="344"/>
      <c r="AA78" s="344"/>
      <c r="AB78" s="344"/>
      <c r="AC78" s="344"/>
      <c r="AD78" s="344"/>
      <c r="AE78" s="344"/>
      <c r="AF78" s="344"/>
      <c r="AG78" s="344"/>
      <c r="AH78" s="344"/>
      <c r="AI78" s="344"/>
      <c r="AJ78" s="344"/>
      <c r="AK78" s="344"/>
      <c r="AL78" s="344"/>
      <c r="AM78" s="344"/>
      <c r="AN78" s="344"/>
      <c r="AO78" s="344"/>
      <c r="AP78" s="344"/>
      <c r="AQ78" s="344"/>
      <c r="AR78" s="344"/>
      <c r="AS78" s="344"/>
      <c r="AT78" s="344"/>
    </row>
    <row r="79" spans="2:46" ht="17.399999999999999"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  <c r="AC79" s="344"/>
      <c r="AD79" s="344"/>
      <c r="AE79" s="344"/>
      <c r="AF79" s="344"/>
      <c r="AG79" s="344"/>
      <c r="AH79" s="344"/>
      <c r="AI79" s="344"/>
      <c r="AJ79" s="344"/>
      <c r="AK79" s="344"/>
      <c r="AL79" s="344"/>
      <c r="AM79" s="344"/>
      <c r="AN79" s="344"/>
      <c r="AO79" s="344"/>
      <c r="AP79" s="344"/>
      <c r="AQ79" s="344"/>
      <c r="AR79" s="344"/>
      <c r="AS79" s="344"/>
      <c r="AT79" s="344"/>
    </row>
    <row r="80" spans="2:46" ht="17.399999999999999">
      <c r="B80" s="344"/>
      <c r="C80" s="344"/>
      <c r="D80" s="344"/>
      <c r="E80" s="344"/>
      <c r="F80" s="344"/>
      <c r="G80" s="344"/>
      <c r="H80" s="344"/>
      <c r="I80" s="344"/>
      <c r="J80" s="344"/>
      <c r="K80" s="344"/>
      <c r="L80" s="344"/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4"/>
      <c r="AA80" s="344"/>
      <c r="AB80" s="344"/>
      <c r="AC80" s="344"/>
      <c r="AD80" s="344"/>
      <c r="AE80" s="344"/>
      <c r="AF80" s="344"/>
      <c r="AG80" s="344"/>
      <c r="AH80" s="344"/>
      <c r="AI80" s="344"/>
      <c r="AJ80" s="344"/>
      <c r="AK80" s="344"/>
      <c r="AL80" s="344"/>
      <c r="AM80" s="344"/>
      <c r="AN80" s="344"/>
      <c r="AO80" s="344"/>
      <c r="AP80" s="344"/>
      <c r="AQ80" s="344"/>
      <c r="AR80" s="344"/>
      <c r="AS80" s="344"/>
      <c r="AT80" s="344"/>
    </row>
    <row r="81" spans="2:46" ht="17.399999999999999">
      <c r="B81" s="344"/>
      <c r="C81" s="344"/>
      <c r="D81" s="344"/>
      <c r="E81" s="344"/>
      <c r="F81" s="344"/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4"/>
      <c r="S81" s="344"/>
      <c r="T81" s="344"/>
      <c r="U81" s="344"/>
      <c r="V81" s="344"/>
      <c r="W81" s="344"/>
      <c r="X81" s="344"/>
      <c r="Y81" s="344"/>
      <c r="Z81" s="344"/>
      <c r="AA81" s="344"/>
      <c r="AB81" s="344"/>
      <c r="AC81" s="344"/>
      <c r="AD81" s="344"/>
      <c r="AE81" s="344"/>
      <c r="AF81" s="344"/>
      <c r="AG81" s="344"/>
      <c r="AH81" s="344"/>
      <c r="AI81" s="344"/>
      <c r="AJ81" s="344"/>
      <c r="AK81" s="344"/>
      <c r="AL81" s="344"/>
      <c r="AM81" s="344"/>
      <c r="AN81" s="344"/>
      <c r="AO81" s="344"/>
      <c r="AP81" s="344"/>
      <c r="AQ81" s="344"/>
      <c r="AR81" s="344"/>
      <c r="AS81" s="344"/>
      <c r="AT81" s="344"/>
    </row>
    <row r="82" spans="2:46" ht="17.399999999999999">
      <c r="B82" s="344"/>
      <c r="C82" s="344"/>
      <c r="D82" s="344"/>
      <c r="E82" s="344"/>
      <c r="F82" s="344"/>
      <c r="G82" s="344"/>
      <c r="H82" s="344"/>
      <c r="I82" s="344"/>
      <c r="J82" s="344"/>
      <c r="K82" s="344"/>
      <c r="L82" s="344"/>
      <c r="M82" s="344"/>
      <c r="N82" s="344"/>
      <c r="O82" s="344"/>
      <c r="P82" s="344"/>
      <c r="Q82" s="344"/>
      <c r="R82" s="344"/>
      <c r="S82" s="344"/>
      <c r="T82" s="344"/>
      <c r="U82" s="344"/>
      <c r="V82" s="344"/>
      <c r="W82" s="344"/>
      <c r="X82" s="344"/>
      <c r="Y82" s="344"/>
      <c r="Z82" s="344"/>
      <c r="AA82" s="344"/>
      <c r="AB82" s="344"/>
      <c r="AC82" s="344"/>
      <c r="AD82" s="344"/>
      <c r="AE82" s="344"/>
      <c r="AF82" s="344"/>
      <c r="AG82" s="344"/>
      <c r="AH82" s="344"/>
      <c r="AI82" s="344"/>
      <c r="AJ82" s="344"/>
      <c r="AK82" s="344"/>
      <c r="AL82" s="344"/>
      <c r="AM82" s="344"/>
      <c r="AN82" s="344"/>
      <c r="AO82" s="344"/>
      <c r="AP82" s="344"/>
      <c r="AQ82" s="344"/>
      <c r="AR82" s="344"/>
      <c r="AS82" s="344"/>
      <c r="AT82" s="344"/>
    </row>
    <row r="83" spans="2:46" ht="17.399999999999999">
      <c r="B83" s="344"/>
      <c r="C83" s="344"/>
      <c r="D83" s="344"/>
      <c r="E83" s="344"/>
      <c r="F83" s="344"/>
      <c r="G83" s="344"/>
      <c r="H83" s="344"/>
      <c r="I83" s="344"/>
      <c r="J83" s="344"/>
      <c r="K83" s="344"/>
      <c r="L83" s="344"/>
      <c r="M83" s="344"/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  <c r="AA83" s="344"/>
      <c r="AB83" s="344"/>
      <c r="AC83" s="344"/>
      <c r="AD83" s="344"/>
      <c r="AE83" s="344"/>
      <c r="AF83" s="344"/>
      <c r="AG83" s="344"/>
      <c r="AH83" s="344"/>
      <c r="AI83" s="344"/>
      <c r="AJ83" s="344"/>
      <c r="AK83" s="344"/>
      <c r="AL83" s="344"/>
      <c r="AM83" s="344"/>
      <c r="AN83" s="344"/>
      <c r="AO83" s="344"/>
      <c r="AP83" s="344"/>
      <c r="AQ83" s="344"/>
      <c r="AR83" s="344"/>
      <c r="AS83" s="344"/>
      <c r="AT83" s="344"/>
    </row>
    <row r="84" spans="2:46" ht="17.399999999999999">
      <c r="B84" s="344"/>
      <c r="C84" s="344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  <c r="AA84" s="344"/>
      <c r="AB84" s="344"/>
      <c r="AC84" s="344"/>
      <c r="AD84" s="344"/>
      <c r="AE84" s="344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44"/>
      <c r="AR84" s="344"/>
      <c r="AS84" s="344"/>
      <c r="AT84" s="344"/>
    </row>
    <row r="85" spans="2:46" ht="17.399999999999999">
      <c r="B85" s="344"/>
      <c r="C85" s="344"/>
      <c r="D85" s="344"/>
      <c r="E85" s="344"/>
      <c r="F85" s="344"/>
      <c r="G85" s="344"/>
      <c r="H85" s="344"/>
      <c r="I85" s="344"/>
      <c r="J85" s="344"/>
      <c r="K85" s="344"/>
      <c r="L85" s="344"/>
      <c r="M85" s="344"/>
      <c r="N85" s="344"/>
      <c r="O85" s="344"/>
      <c r="P85" s="344"/>
      <c r="Q85" s="344"/>
      <c r="R85" s="344"/>
      <c r="S85" s="344"/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4"/>
      <c r="AI85" s="344"/>
      <c r="AJ85" s="344"/>
      <c r="AK85" s="344"/>
      <c r="AL85" s="344"/>
      <c r="AM85" s="344"/>
      <c r="AN85" s="344"/>
      <c r="AO85" s="344"/>
      <c r="AP85" s="344"/>
      <c r="AQ85" s="344"/>
      <c r="AR85" s="344"/>
      <c r="AS85" s="344"/>
      <c r="AT85" s="344"/>
    </row>
    <row r="86" spans="2:46" ht="17.399999999999999">
      <c r="B86" s="344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/>
      <c r="Q86" s="344"/>
      <c r="R86" s="344"/>
      <c r="S86" s="344"/>
      <c r="T86" s="344"/>
      <c r="U86" s="344"/>
      <c r="V86" s="344"/>
      <c r="W86" s="344"/>
      <c r="X86" s="344"/>
      <c r="Y86" s="344"/>
      <c r="Z86" s="344"/>
      <c r="AA86" s="344"/>
      <c r="AB86" s="344"/>
      <c r="AC86" s="344"/>
      <c r="AD86" s="344"/>
      <c r="AE86" s="344"/>
      <c r="AF86" s="344"/>
      <c r="AG86" s="344"/>
      <c r="AH86" s="344"/>
      <c r="AI86" s="344"/>
      <c r="AJ86" s="344"/>
      <c r="AK86" s="344"/>
      <c r="AL86" s="344"/>
      <c r="AM86" s="344"/>
      <c r="AN86" s="344"/>
      <c r="AO86" s="344"/>
      <c r="AP86" s="344"/>
      <c r="AQ86" s="344"/>
      <c r="AR86" s="344"/>
      <c r="AS86" s="344"/>
      <c r="AT86" s="344"/>
    </row>
    <row r="87" spans="2:46" ht="17.399999999999999">
      <c r="B87" s="344"/>
      <c r="C87" s="344"/>
      <c r="D87" s="344"/>
      <c r="E87" s="344"/>
      <c r="F87" s="344"/>
      <c r="G87" s="344"/>
      <c r="H87" s="344"/>
      <c r="I87" s="344"/>
      <c r="J87" s="344"/>
      <c r="K87" s="344"/>
      <c r="L87" s="344"/>
      <c r="M87" s="344"/>
      <c r="N87" s="344"/>
      <c r="O87" s="344"/>
      <c r="P87" s="344"/>
      <c r="Q87" s="344"/>
      <c r="R87" s="344"/>
      <c r="S87" s="344"/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44"/>
      <c r="AR87" s="344"/>
      <c r="AS87" s="344"/>
      <c r="AT87" s="344"/>
    </row>
    <row r="88" spans="2:46" ht="17.399999999999999">
      <c r="B88" s="344"/>
      <c r="C88" s="344"/>
      <c r="D88" s="344"/>
      <c r="E88" s="344"/>
      <c r="F88" s="344"/>
      <c r="G88" s="344"/>
      <c r="H88" s="344"/>
      <c r="I88" s="344"/>
      <c r="J88" s="344"/>
      <c r="K88" s="344"/>
      <c r="L88" s="344"/>
      <c r="M88" s="344"/>
      <c r="N88" s="344"/>
      <c r="O88" s="344"/>
      <c r="P88" s="344"/>
      <c r="Q88" s="344"/>
      <c r="R88" s="344"/>
      <c r="S88" s="344"/>
      <c r="T88" s="344"/>
      <c r="U88" s="344"/>
      <c r="V88" s="344"/>
      <c r="W88" s="344"/>
      <c r="X88" s="344"/>
      <c r="Y88" s="344"/>
      <c r="Z88" s="344"/>
      <c r="AA88" s="344"/>
      <c r="AB88" s="344"/>
      <c r="AC88" s="344"/>
      <c r="AD88" s="344"/>
      <c r="AE88" s="344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44"/>
      <c r="AR88" s="344"/>
      <c r="AS88" s="344"/>
      <c r="AT88" s="344"/>
    </row>
    <row r="89" spans="2:46" ht="17.399999999999999"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  <c r="AC89" s="344"/>
      <c r="AD89" s="344"/>
      <c r="AE89" s="344"/>
      <c r="AF89" s="344"/>
      <c r="AG89" s="344"/>
      <c r="AH89" s="344"/>
      <c r="AI89" s="344"/>
      <c r="AJ89" s="344"/>
      <c r="AK89" s="344"/>
      <c r="AL89" s="344"/>
      <c r="AM89" s="344"/>
      <c r="AN89" s="344"/>
      <c r="AO89" s="344"/>
      <c r="AP89" s="344"/>
      <c r="AQ89" s="344"/>
      <c r="AR89" s="344"/>
      <c r="AS89" s="344"/>
      <c r="AT89" s="344"/>
    </row>
    <row r="90" spans="2:46" ht="17.399999999999999">
      <c r="B90" s="344"/>
      <c r="C90" s="344"/>
      <c r="D90" s="344"/>
      <c r="E90" s="344"/>
      <c r="F90" s="344"/>
      <c r="G90" s="344"/>
      <c r="H90" s="344"/>
      <c r="I90" s="344"/>
      <c r="J90" s="344"/>
      <c r="K90" s="344"/>
      <c r="L90" s="344"/>
      <c r="M90" s="344"/>
      <c r="N90" s="344"/>
      <c r="O90" s="344"/>
      <c r="P90" s="344"/>
      <c r="Q90" s="344"/>
      <c r="R90" s="344"/>
      <c r="S90" s="344"/>
      <c r="T90" s="344"/>
      <c r="U90" s="344"/>
      <c r="V90" s="344"/>
      <c r="W90" s="344"/>
      <c r="X90" s="344"/>
      <c r="Y90" s="344"/>
      <c r="Z90" s="344"/>
      <c r="AA90" s="344"/>
      <c r="AB90" s="344"/>
      <c r="AC90" s="344"/>
      <c r="AD90" s="344"/>
      <c r="AE90" s="344"/>
      <c r="AF90" s="344"/>
      <c r="AG90" s="344"/>
      <c r="AH90" s="344"/>
      <c r="AI90" s="344"/>
      <c r="AJ90" s="344"/>
      <c r="AK90" s="344"/>
      <c r="AL90" s="344"/>
      <c r="AM90" s="344"/>
      <c r="AN90" s="344"/>
      <c r="AO90" s="344"/>
      <c r="AP90" s="344"/>
      <c r="AQ90" s="344"/>
      <c r="AR90" s="344"/>
      <c r="AS90" s="344"/>
      <c r="AT90" s="344"/>
    </row>
    <row r="91" spans="2:46" ht="17.399999999999999">
      <c r="B91" s="344"/>
      <c r="C91" s="344"/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4"/>
      <c r="AA91" s="344"/>
      <c r="AB91" s="344"/>
      <c r="AC91" s="344"/>
      <c r="AD91" s="344"/>
      <c r="AE91" s="344"/>
      <c r="AF91" s="344"/>
      <c r="AG91" s="344"/>
      <c r="AH91" s="344"/>
      <c r="AI91" s="344"/>
      <c r="AJ91" s="344"/>
      <c r="AK91" s="344"/>
      <c r="AL91" s="344"/>
      <c r="AM91" s="344"/>
      <c r="AN91" s="344"/>
      <c r="AO91" s="344"/>
      <c r="AP91" s="344"/>
      <c r="AQ91" s="344"/>
      <c r="AR91" s="344"/>
      <c r="AS91" s="344"/>
      <c r="AT91" s="344"/>
    </row>
    <row r="92" spans="2:46" ht="17.399999999999999">
      <c r="B92" s="344"/>
      <c r="C92" s="344"/>
      <c r="D92" s="344"/>
      <c r="E92" s="344"/>
      <c r="F92" s="344"/>
      <c r="G92" s="344"/>
      <c r="H92" s="344"/>
      <c r="I92" s="344"/>
      <c r="J92" s="344"/>
      <c r="K92" s="344"/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4"/>
      <c r="Y92" s="344"/>
      <c r="Z92" s="344"/>
      <c r="AA92" s="344"/>
      <c r="AB92" s="344"/>
      <c r="AC92" s="344"/>
      <c r="AD92" s="344"/>
      <c r="AE92" s="344"/>
      <c r="AF92" s="344"/>
      <c r="AG92" s="344"/>
      <c r="AH92" s="344"/>
      <c r="AI92" s="344"/>
      <c r="AJ92" s="344"/>
      <c r="AK92" s="344"/>
      <c r="AL92" s="344"/>
      <c r="AM92" s="344"/>
      <c r="AN92" s="344"/>
      <c r="AO92" s="344"/>
      <c r="AP92" s="344"/>
      <c r="AQ92" s="344"/>
      <c r="AR92" s="344"/>
      <c r="AS92" s="344"/>
      <c r="AT92" s="344"/>
    </row>
    <row r="93" spans="2:46" ht="17.399999999999999">
      <c r="B93" s="344"/>
      <c r="C93" s="344"/>
      <c r="D93" s="344"/>
      <c r="E93" s="344"/>
      <c r="F93" s="344"/>
      <c r="G93" s="344"/>
      <c r="H93" s="344"/>
      <c r="I93" s="344"/>
      <c r="J93" s="344"/>
      <c r="K93" s="344"/>
      <c r="L93" s="344"/>
      <c r="M93" s="344"/>
      <c r="N93" s="344"/>
      <c r="O93" s="344"/>
      <c r="P93" s="344"/>
      <c r="Q93" s="344"/>
      <c r="R93" s="344"/>
      <c r="S93" s="344"/>
      <c r="T93" s="344"/>
      <c r="U93" s="344"/>
      <c r="V93" s="344"/>
      <c r="W93" s="344"/>
      <c r="X93" s="344"/>
      <c r="Y93" s="344"/>
      <c r="Z93" s="344"/>
      <c r="AA93" s="344"/>
      <c r="AB93" s="344"/>
      <c r="AC93" s="344"/>
      <c r="AD93" s="344"/>
      <c r="AE93" s="344"/>
      <c r="AF93" s="344"/>
      <c r="AG93" s="344"/>
      <c r="AH93" s="344"/>
      <c r="AI93" s="344"/>
      <c r="AJ93" s="344"/>
      <c r="AK93" s="344"/>
      <c r="AL93" s="344"/>
      <c r="AM93" s="344"/>
      <c r="AN93" s="344"/>
      <c r="AO93" s="344"/>
      <c r="AP93" s="344"/>
      <c r="AQ93" s="344"/>
      <c r="AR93" s="344"/>
      <c r="AS93" s="344"/>
      <c r="AT93" s="344"/>
    </row>
    <row r="94" spans="2:46" ht="17.399999999999999">
      <c r="B94" s="344"/>
      <c r="C94" s="344"/>
      <c r="D94" s="344"/>
      <c r="E94" s="344"/>
      <c r="F94" s="344"/>
      <c r="G94" s="344"/>
      <c r="H94" s="344"/>
      <c r="I94" s="344"/>
      <c r="J94" s="344"/>
      <c r="K94" s="344"/>
      <c r="L94" s="344"/>
      <c r="M94" s="344"/>
      <c r="N94" s="344"/>
      <c r="O94" s="344"/>
      <c r="P94" s="344"/>
      <c r="Q94" s="344"/>
      <c r="R94" s="344"/>
      <c r="S94" s="344"/>
      <c r="T94" s="344"/>
      <c r="U94" s="344"/>
      <c r="V94" s="344"/>
      <c r="W94" s="344"/>
      <c r="X94" s="344"/>
      <c r="Y94" s="344"/>
      <c r="Z94" s="344"/>
      <c r="AA94" s="344"/>
      <c r="AB94" s="344"/>
      <c r="AC94" s="344"/>
      <c r="AD94" s="344"/>
      <c r="AE94" s="344"/>
      <c r="AF94" s="344"/>
      <c r="AG94" s="344"/>
      <c r="AH94" s="344"/>
      <c r="AI94" s="344"/>
      <c r="AJ94" s="344"/>
      <c r="AK94" s="344"/>
      <c r="AL94" s="344"/>
      <c r="AM94" s="344"/>
      <c r="AN94" s="344"/>
      <c r="AO94" s="344"/>
      <c r="AP94" s="344"/>
      <c r="AQ94" s="344"/>
      <c r="AR94" s="344"/>
      <c r="AS94" s="344"/>
      <c r="AT94" s="344"/>
    </row>
    <row r="95" spans="2:46" ht="17.399999999999999">
      <c r="B95" s="344"/>
      <c r="C95" s="344"/>
      <c r="D95" s="344"/>
      <c r="E95" s="344"/>
      <c r="F95" s="344"/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4"/>
      <c r="S95" s="344"/>
      <c r="T95" s="344"/>
      <c r="U95" s="344"/>
      <c r="V95" s="344"/>
      <c r="W95" s="344"/>
      <c r="X95" s="344"/>
      <c r="Y95" s="344"/>
      <c r="Z95" s="344"/>
      <c r="AA95" s="344"/>
      <c r="AB95" s="344"/>
      <c r="AC95" s="344"/>
      <c r="AD95" s="344"/>
      <c r="AE95" s="344"/>
      <c r="AF95" s="344"/>
      <c r="AG95" s="344"/>
      <c r="AH95" s="344"/>
      <c r="AI95" s="344"/>
      <c r="AJ95" s="344"/>
      <c r="AK95" s="344"/>
      <c r="AL95" s="344"/>
      <c r="AM95" s="344"/>
      <c r="AN95" s="344"/>
      <c r="AO95" s="344"/>
      <c r="AP95" s="344"/>
      <c r="AQ95" s="344"/>
      <c r="AR95" s="344"/>
      <c r="AS95" s="344"/>
      <c r="AT95" s="344"/>
    </row>
    <row r="96" spans="2:46" ht="17.399999999999999">
      <c r="B96" s="344"/>
      <c r="C96" s="344"/>
      <c r="D96" s="344"/>
      <c r="E96" s="344"/>
      <c r="F96" s="344"/>
      <c r="G96" s="344"/>
      <c r="H96" s="344"/>
      <c r="I96" s="344"/>
      <c r="J96" s="344"/>
      <c r="K96" s="344"/>
      <c r="L96" s="344"/>
      <c r="M96" s="344"/>
      <c r="N96" s="344"/>
      <c r="O96" s="344"/>
      <c r="P96" s="344"/>
      <c r="Q96" s="344"/>
      <c r="R96" s="344"/>
      <c r="S96" s="344"/>
      <c r="T96" s="344"/>
      <c r="U96" s="344"/>
      <c r="V96" s="344"/>
      <c r="W96" s="344"/>
      <c r="X96" s="344"/>
      <c r="Y96" s="344"/>
      <c r="Z96" s="344"/>
      <c r="AA96" s="344"/>
      <c r="AB96" s="344"/>
      <c r="AC96" s="344"/>
      <c r="AD96" s="344"/>
      <c r="AE96" s="344"/>
      <c r="AF96" s="344"/>
      <c r="AG96" s="344"/>
      <c r="AH96" s="344"/>
      <c r="AI96" s="344"/>
      <c r="AJ96" s="344"/>
      <c r="AK96" s="344"/>
      <c r="AL96" s="344"/>
      <c r="AM96" s="344"/>
      <c r="AN96" s="344"/>
      <c r="AO96" s="344"/>
      <c r="AP96" s="344"/>
      <c r="AQ96" s="344"/>
      <c r="AR96" s="344"/>
      <c r="AS96" s="344"/>
      <c r="AT96" s="344"/>
    </row>
    <row r="97" spans="2:46" ht="17.399999999999999">
      <c r="B97" s="344"/>
      <c r="C97" s="344"/>
      <c r="D97" s="344"/>
      <c r="E97" s="344"/>
      <c r="F97" s="344"/>
      <c r="G97" s="344"/>
      <c r="H97" s="344"/>
      <c r="I97" s="344"/>
      <c r="J97" s="344"/>
      <c r="K97" s="344"/>
      <c r="L97" s="344"/>
      <c r="M97" s="344"/>
      <c r="N97" s="344"/>
      <c r="O97" s="344"/>
      <c r="P97" s="344"/>
      <c r="Q97" s="344"/>
      <c r="R97" s="344"/>
      <c r="S97" s="344"/>
      <c r="T97" s="344"/>
      <c r="U97" s="344"/>
      <c r="V97" s="344"/>
      <c r="W97" s="344"/>
      <c r="X97" s="344"/>
      <c r="Y97" s="344"/>
      <c r="Z97" s="344"/>
      <c r="AA97" s="344"/>
      <c r="AB97" s="344"/>
      <c r="AC97" s="344"/>
      <c r="AD97" s="344"/>
      <c r="AE97" s="344"/>
      <c r="AF97" s="344"/>
      <c r="AG97" s="344"/>
      <c r="AH97" s="344"/>
      <c r="AI97" s="344"/>
      <c r="AJ97" s="344"/>
      <c r="AK97" s="344"/>
      <c r="AL97" s="344"/>
      <c r="AM97" s="344"/>
      <c r="AN97" s="344"/>
      <c r="AO97" s="344"/>
      <c r="AP97" s="344"/>
      <c r="AQ97" s="344"/>
      <c r="AR97" s="344"/>
      <c r="AS97" s="344"/>
      <c r="AT97" s="344"/>
    </row>
    <row r="98" spans="2:46" ht="17.399999999999999">
      <c r="B98" s="344"/>
      <c r="C98" s="344"/>
      <c r="D98" s="344"/>
      <c r="E98" s="344"/>
      <c r="F98" s="344"/>
      <c r="G98" s="344"/>
      <c r="H98" s="344"/>
      <c r="I98" s="344"/>
      <c r="J98" s="344"/>
      <c r="K98" s="344"/>
      <c r="L98" s="344"/>
      <c r="M98" s="344"/>
      <c r="N98" s="344"/>
      <c r="O98" s="344"/>
      <c r="P98" s="344"/>
      <c r="Q98" s="344"/>
      <c r="R98" s="344"/>
      <c r="S98" s="344"/>
      <c r="T98" s="344"/>
      <c r="U98" s="344"/>
      <c r="V98" s="344"/>
      <c r="W98" s="344"/>
      <c r="X98" s="344"/>
      <c r="Y98" s="344"/>
      <c r="Z98" s="344"/>
      <c r="AA98" s="344"/>
      <c r="AB98" s="344"/>
      <c r="AC98" s="344"/>
      <c r="AD98" s="344"/>
      <c r="AE98" s="344"/>
      <c r="AF98" s="344"/>
      <c r="AG98" s="344"/>
      <c r="AH98" s="344"/>
      <c r="AI98" s="344"/>
      <c r="AJ98" s="344"/>
      <c r="AK98" s="344"/>
      <c r="AL98" s="344"/>
      <c r="AM98" s="344"/>
      <c r="AN98" s="344"/>
      <c r="AO98" s="344"/>
      <c r="AP98" s="344"/>
      <c r="AQ98" s="344"/>
      <c r="AR98" s="344"/>
      <c r="AS98" s="344"/>
      <c r="AT98" s="344"/>
    </row>
    <row r="99" spans="2:46" ht="17.399999999999999"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4"/>
      <c r="N99" s="344"/>
      <c r="O99" s="344"/>
      <c r="P99" s="344"/>
      <c r="Q99" s="344"/>
      <c r="R99" s="344"/>
      <c r="S99" s="344"/>
      <c r="T99" s="344"/>
      <c r="U99" s="344"/>
      <c r="V99" s="344"/>
      <c r="W99" s="344"/>
      <c r="X99" s="344"/>
      <c r="Y99" s="344"/>
      <c r="Z99" s="344"/>
      <c r="AA99" s="344"/>
      <c r="AB99" s="344"/>
      <c r="AC99" s="344"/>
      <c r="AD99" s="344"/>
      <c r="AE99" s="344"/>
      <c r="AF99" s="344"/>
      <c r="AG99" s="344"/>
      <c r="AH99" s="344"/>
      <c r="AI99" s="344"/>
      <c r="AJ99" s="344"/>
      <c r="AK99" s="344"/>
      <c r="AL99" s="344"/>
      <c r="AM99" s="344"/>
      <c r="AN99" s="344"/>
      <c r="AO99" s="344"/>
      <c r="AP99" s="344"/>
      <c r="AQ99" s="344"/>
      <c r="AR99" s="344"/>
      <c r="AS99" s="344"/>
      <c r="AT99" s="344"/>
    </row>
    <row r="100" spans="2:46" ht="17.399999999999999">
      <c r="B100" s="344"/>
      <c r="C100" s="344"/>
      <c r="D100" s="344"/>
      <c r="E100" s="344"/>
      <c r="F100" s="344"/>
      <c r="G100" s="344"/>
      <c r="H100" s="344"/>
      <c r="I100" s="344"/>
      <c r="J100" s="344"/>
      <c r="K100" s="344"/>
      <c r="L100" s="344"/>
      <c r="M100" s="344"/>
      <c r="N100" s="344"/>
      <c r="O100" s="344"/>
      <c r="P100" s="344"/>
      <c r="Q100" s="344"/>
      <c r="R100" s="344"/>
      <c r="S100" s="344"/>
      <c r="T100" s="344"/>
      <c r="U100" s="344"/>
      <c r="V100" s="344"/>
      <c r="W100" s="344"/>
      <c r="X100" s="344"/>
      <c r="Y100" s="344"/>
      <c r="Z100" s="344"/>
      <c r="AA100" s="344"/>
      <c r="AB100" s="344"/>
      <c r="AC100" s="344"/>
      <c r="AD100" s="344"/>
      <c r="AE100" s="344"/>
      <c r="AF100" s="344"/>
      <c r="AG100" s="344"/>
      <c r="AH100" s="344"/>
      <c r="AI100" s="344"/>
      <c r="AJ100" s="344"/>
      <c r="AK100" s="344"/>
      <c r="AL100" s="344"/>
      <c r="AM100" s="344"/>
      <c r="AN100" s="344"/>
      <c r="AO100" s="344"/>
      <c r="AP100" s="344"/>
      <c r="AQ100" s="344"/>
      <c r="AR100" s="344"/>
      <c r="AS100" s="344"/>
      <c r="AT100" s="344"/>
    </row>
    <row r="101" spans="2:46" ht="17.399999999999999">
      <c r="B101" s="344"/>
      <c r="C101" s="344"/>
      <c r="D101" s="344"/>
      <c r="E101" s="344"/>
      <c r="F101" s="344"/>
      <c r="G101" s="344"/>
      <c r="H101" s="344"/>
      <c r="I101" s="344"/>
      <c r="J101" s="344"/>
      <c r="K101" s="344"/>
      <c r="L101" s="344"/>
      <c r="M101" s="344"/>
      <c r="N101" s="344"/>
      <c r="O101" s="344"/>
      <c r="P101" s="344"/>
      <c r="Q101" s="344"/>
      <c r="R101" s="344"/>
      <c r="S101" s="344"/>
      <c r="T101" s="344"/>
      <c r="U101" s="344"/>
      <c r="V101" s="344"/>
      <c r="W101" s="344"/>
      <c r="X101" s="344"/>
      <c r="Y101" s="344"/>
      <c r="Z101" s="344"/>
      <c r="AA101" s="344"/>
      <c r="AB101" s="344"/>
      <c r="AC101" s="344"/>
      <c r="AD101" s="344"/>
      <c r="AE101" s="344"/>
      <c r="AF101" s="344"/>
      <c r="AG101" s="344"/>
      <c r="AH101" s="344"/>
      <c r="AI101" s="344"/>
      <c r="AJ101" s="344"/>
      <c r="AK101" s="344"/>
      <c r="AL101" s="344"/>
      <c r="AM101" s="344"/>
      <c r="AN101" s="344"/>
      <c r="AO101" s="344"/>
      <c r="AP101" s="344"/>
      <c r="AQ101" s="344"/>
      <c r="AR101" s="344"/>
      <c r="AS101" s="344"/>
      <c r="AT101" s="344"/>
    </row>
    <row r="102" spans="2:46" ht="17.399999999999999">
      <c r="B102" s="344"/>
      <c r="C102" s="344"/>
      <c r="D102" s="344"/>
      <c r="E102" s="344"/>
      <c r="F102" s="344"/>
      <c r="G102" s="344"/>
      <c r="H102" s="344"/>
      <c r="I102" s="344"/>
      <c r="J102" s="344"/>
      <c r="K102" s="344"/>
      <c r="L102" s="344"/>
      <c r="M102" s="344"/>
      <c r="N102" s="344"/>
      <c r="O102" s="344"/>
      <c r="P102" s="344"/>
      <c r="Q102" s="344"/>
      <c r="R102" s="344"/>
      <c r="S102" s="344"/>
      <c r="T102" s="344"/>
      <c r="U102" s="344"/>
      <c r="V102" s="344"/>
      <c r="W102" s="344"/>
      <c r="X102" s="344"/>
      <c r="Y102" s="344"/>
      <c r="Z102" s="344"/>
      <c r="AA102" s="344"/>
      <c r="AB102" s="344"/>
      <c r="AC102" s="344"/>
      <c r="AD102" s="344"/>
      <c r="AE102" s="344"/>
      <c r="AF102" s="344"/>
      <c r="AG102" s="344"/>
      <c r="AH102" s="344"/>
      <c r="AI102" s="344"/>
      <c r="AJ102" s="344"/>
      <c r="AK102" s="344"/>
      <c r="AL102" s="344"/>
      <c r="AM102" s="344"/>
      <c r="AN102" s="344"/>
      <c r="AO102" s="344"/>
      <c r="AP102" s="344"/>
      <c r="AQ102" s="344"/>
      <c r="AR102" s="344"/>
      <c r="AS102" s="344"/>
      <c r="AT102" s="344"/>
    </row>
    <row r="103" spans="2:46" ht="17.399999999999999">
      <c r="B103" s="344"/>
      <c r="C103" s="344"/>
      <c r="D103" s="344"/>
      <c r="E103" s="344"/>
      <c r="F103" s="344"/>
      <c r="G103" s="344"/>
      <c r="H103" s="344"/>
      <c r="I103" s="344"/>
      <c r="J103" s="344"/>
      <c r="K103" s="344"/>
      <c r="L103" s="344"/>
      <c r="M103" s="344"/>
      <c r="N103" s="344"/>
      <c r="O103" s="344"/>
      <c r="P103" s="344"/>
      <c r="Q103" s="344"/>
      <c r="R103" s="344"/>
      <c r="S103" s="344"/>
      <c r="T103" s="344"/>
      <c r="U103" s="344"/>
      <c r="V103" s="344"/>
      <c r="W103" s="344"/>
      <c r="X103" s="344"/>
      <c r="Y103" s="344"/>
      <c r="Z103" s="344"/>
      <c r="AA103" s="344"/>
      <c r="AB103" s="344"/>
      <c r="AC103" s="344"/>
      <c r="AD103" s="344"/>
      <c r="AE103" s="344"/>
      <c r="AF103" s="344"/>
      <c r="AG103" s="344"/>
      <c r="AH103" s="344"/>
      <c r="AI103" s="344"/>
      <c r="AJ103" s="344"/>
      <c r="AK103" s="344"/>
      <c r="AL103" s="344"/>
      <c r="AM103" s="344"/>
      <c r="AN103" s="344"/>
      <c r="AO103" s="344"/>
      <c r="AP103" s="344"/>
      <c r="AQ103" s="344"/>
      <c r="AR103" s="344"/>
      <c r="AS103" s="344"/>
      <c r="AT103" s="344"/>
    </row>
    <row r="104" spans="2:46" ht="17.399999999999999">
      <c r="B104" s="344"/>
      <c r="C104" s="344"/>
      <c r="D104" s="344"/>
      <c r="E104" s="344"/>
      <c r="F104" s="344"/>
      <c r="G104" s="344"/>
      <c r="H104" s="344"/>
      <c r="I104" s="344"/>
      <c r="J104" s="344"/>
      <c r="K104" s="344"/>
      <c r="L104" s="344"/>
      <c r="M104" s="344"/>
      <c r="N104" s="344"/>
      <c r="O104" s="344"/>
      <c r="P104" s="344"/>
      <c r="Q104" s="344"/>
      <c r="R104" s="344"/>
      <c r="S104" s="344"/>
      <c r="T104" s="344"/>
      <c r="U104" s="344"/>
      <c r="V104" s="344"/>
      <c r="W104" s="344"/>
      <c r="X104" s="344"/>
      <c r="Y104" s="344"/>
      <c r="Z104" s="344"/>
      <c r="AA104" s="344"/>
      <c r="AB104" s="344"/>
      <c r="AC104" s="344"/>
      <c r="AD104" s="344"/>
      <c r="AE104" s="344"/>
      <c r="AF104" s="344"/>
      <c r="AG104" s="344"/>
      <c r="AH104" s="344"/>
      <c r="AI104" s="344"/>
      <c r="AJ104" s="344"/>
      <c r="AK104" s="344"/>
      <c r="AL104" s="344"/>
      <c r="AM104" s="344"/>
      <c r="AN104" s="344"/>
      <c r="AO104" s="344"/>
      <c r="AP104" s="344"/>
      <c r="AQ104" s="344"/>
      <c r="AR104" s="344"/>
      <c r="AS104" s="344"/>
      <c r="AT104" s="344"/>
    </row>
    <row r="105" spans="2:46" ht="17.399999999999999">
      <c r="B105" s="344"/>
      <c r="C105" s="344"/>
      <c r="D105" s="344"/>
      <c r="E105" s="344"/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344"/>
      <c r="Q105" s="344"/>
      <c r="R105" s="344"/>
      <c r="S105" s="344"/>
      <c r="T105" s="344"/>
      <c r="U105" s="344"/>
      <c r="V105" s="344"/>
      <c r="W105" s="344"/>
      <c r="X105" s="344"/>
      <c r="Y105" s="344"/>
      <c r="Z105" s="344"/>
      <c r="AA105" s="344"/>
      <c r="AB105" s="344"/>
      <c r="AC105" s="344"/>
      <c r="AD105" s="344"/>
      <c r="AE105" s="344"/>
      <c r="AF105" s="344"/>
      <c r="AG105" s="344"/>
      <c r="AH105" s="344"/>
      <c r="AI105" s="344"/>
      <c r="AJ105" s="344"/>
      <c r="AK105" s="344"/>
      <c r="AL105" s="344"/>
      <c r="AM105" s="344"/>
      <c r="AN105" s="344"/>
      <c r="AO105" s="344"/>
      <c r="AP105" s="344"/>
      <c r="AQ105" s="344"/>
      <c r="AR105" s="344"/>
      <c r="AS105" s="344"/>
      <c r="AT105" s="344"/>
    </row>
    <row r="106" spans="2:46" ht="17.399999999999999">
      <c r="B106" s="344"/>
      <c r="C106" s="344"/>
      <c r="D106" s="344"/>
      <c r="E106" s="344"/>
      <c r="F106" s="344"/>
      <c r="G106" s="344"/>
      <c r="H106" s="344"/>
      <c r="I106" s="344"/>
      <c r="J106" s="344"/>
      <c r="K106" s="344"/>
      <c r="L106" s="344"/>
      <c r="M106" s="344"/>
      <c r="N106" s="344"/>
      <c r="O106" s="344"/>
      <c r="P106" s="344"/>
      <c r="Q106" s="344"/>
      <c r="R106" s="344"/>
      <c r="S106" s="344"/>
      <c r="T106" s="344"/>
      <c r="U106" s="344"/>
      <c r="V106" s="344"/>
      <c r="W106" s="344"/>
      <c r="X106" s="344"/>
      <c r="Y106" s="344"/>
      <c r="Z106" s="344"/>
      <c r="AA106" s="344"/>
      <c r="AB106" s="344"/>
      <c r="AC106" s="344"/>
      <c r="AD106" s="344"/>
      <c r="AE106" s="344"/>
      <c r="AF106" s="344"/>
      <c r="AG106" s="344"/>
      <c r="AH106" s="344"/>
      <c r="AI106" s="344"/>
      <c r="AJ106" s="344"/>
      <c r="AK106" s="344"/>
      <c r="AL106" s="344"/>
      <c r="AM106" s="344"/>
      <c r="AN106" s="344"/>
      <c r="AO106" s="344"/>
      <c r="AP106" s="344"/>
      <c r="AQ106" s="344"/>
      <c r="AR106" s="344"/>
      <c r="AS106" s="344"/>
      <c r="AT106" s="344"/>
    </row>
    <row r="107" spans="2:46" ht="17.399999999999999"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344"/>
      <c r="AC107" s="344"/>
      <c r="AD107" s="344"/>
      <c r="AE107" s="344"/>
      <c r="AF107" s="344"/>
      <c r="AG107" s="344"/>
      <c r="AH107" s="344"/>
      <c r="AI107" s="344"/>
      <c r="AJ107" s="344"/>
      <c r="AK107" s="344"/>
      <c r="AL107" s="344"/>
      <c r="AM107" s="344"/>
      <c r="AN107" s="344"/>
      <c r="AO107" s="344"/>
      <c r="AP107" s="344"/>
      <c r="AQ107" s="344"/>
      <c r="AR107" s="344"/>
      <c r="AS107" s="344"/>
      <c r="AT107" s="344"/>
    </row>
    <row r="108" spans="2:46" ht="17.399999999999999"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344"/>
      <c r="AD108" s="344"/>
      <c r="AE108" s="344"/>
      <c r="AF108" s="344"/>
      <c r="AG108" s="344"/>
      <c r="AH108" s="344"/>
      <c r="AI108" s="344"/>
      <c r="AJ108" s="344"/>
      <c r="AK108" s="344"/>
      <c r="AL108" s="344"/>
      <c r="AM108" s="344"/>
      <c r="AN108" s="344"/>
      <c r="AO108" s="344"/>
      <c r="AP108" s="344"/>
      <c r="AQ108" s="344"/>
      <c r="AR108" s="344"/>
      <c r="AS108" s="344"/>
      <c r="AT108" s="344"/>
    </row>
    <row r="109" spans="2:46" ht="17.399999999999999">
      <c r="B109" s="344"/>
      <c r="C109" s="344"/>
      <c r="D109" s="344"/>
      <c r="E109" s="344"/>
      <c r="F109" s="344"/>
      <c r="G109" s="344"/>
      <c r="H109" s="344"/>
      <c r="I109" s="344"/>
      <c r="J109" s="344"/>
      <c r="K109" s="344"/>
      <c r="L109" s="344"/>
      <c r="M109" s="344"/>
      <c r="N109" s="344"/>
      <c r="O109" s="344"/>
      <c r="P109" s="344"/>
      <c r="Q109" s="344"/>
      <c r="R109" s="344"/>
      <c r="S109" s="344"/>
      <c r="T109" s="344"/>
      <c r="U109" s="344"/>
      <c r="V109" s="344"/>
      <c r="W109" s="344"/>
      <c r="X109" s="344"/>
      <c r="Y109" s="344"/>
      <c r="Z109" s="344"/>
      <c r="AA109" s="344"/>
      <c r="AB109" s="344"/>
      <c r="AC109" s="344"/>
      <c r="AD109" s="344"/>
      <c r="AE109" s="344"/>
      <c r="AF109" s="344"/>
      <c r="AG109" s="344"/>
      <c r="AH109" s="344"/>
      <c r="AI109" s="344"/>
      <c r="AJ109" s="344"/>
      <c r="AK109" s="344"/>
      <c r="AL109" s="344"/>
      <c r="AM109" s="344"/>
      <c r="AN109" s="344"/>
      <c r="AO109" s="344"/>
      <c r="AP109" s="344"/>
      <c r="AQ109" s="344"/>
      <c r="AR109" s="344"/>
      <c r="AS109" s="344"/>
      <c r="AT109" s="344"/>
    </row>
    <row r="110" spans="2:46" ht="17.399999999999999">
      <c r="B110" s="344"/>
      <c r="C110" s="344"/>
      <c r="D110" s="344"/>
      <c r="E110" s="344"/>
      <c r="F110" s="344"/>
      <c r="G110" s="344"/>
      <c r="H110" s="344"/>
      <c r="I110" s="344"/>
      <c r="J110" s="344"/>
      <c r="K110" s="344"/>
      <c r="L110" s="344"/>
      <c r="M110" s="344"/>
      <c r="N110" s="344"/>
      <c r="O110" s="344"/>
      <c r="P110" s="344"/>
      <c r="Q110" s="344"/>
      <c r="R110" s="344"/>
      <c r="S110" s="344"/>
      <c r="T110" s="344"/>
      <c r="U110" s="344"/>
      <c r="V110" s="344"/>
      <c r="W110" s="344"/>
      <c r="X110" s="344"/>
      <c r="Y110" s="344"/>
      <c r="Z110" s="344"/>
      <c r="AA110" s="344"/>
      <c r="AB110" s="344"/>
      <c r="AC110" s="344"/>
      <c r="AD110" s="344"/>
      <c r="AE110" s="344"/>
      <c r="AF110" s="344"/>
      <c r="AG110" s="344"/>
      <c r="AH110" s="344"/>
      <c r="AI110" s="344"/>
      <c r="AJ110" s="344"/>
      <c r="AK110" s="344"/>
      <c r="AL110" s="344"/>
      <c r="AM110" s="344"/>
      <c r="AN110" s="344"/>
      <c r="AO110" s="344"/>
      <c r="AP110" s="344"/>
      <c r="AQ110" s="344"/>
      <c r="AR110" s="344"/>
      <c r="AS110" s="344"/>
      <c r="AT110" s="344"/>
    </row>
    <row r="111" spans="2:46" ht="17.399999999999999">
      <c r="B111" s="344"/>
      <c r="C111" s="344"/>
      <c r="D111" s="344"/>
      <c r="E111" s="344"/>
      <c r="F111" s="344"/>
      <c r="G111" s="344"/>
      <c r="H111" s="344"/>
      <c r="I111" s="344"/>
      <c r="J111" s="344"/>
      <c r="K111" s="344"/>
      <c r="L111" s="344"/>
      <c r="M111" s="344"/>
      <c r="N111" s="344"/>
      <c r="O111" s="344"/>
      <c r="P111" s="344"/>
      <c r="Q111" s="344"/>
      <c r="R111" s="344"/>
      <c r="S111" s="344"/>
      <c r="T111" s="344"/>
      <c r="U111" s="344"/>
      <c r="V111" s="344"/>
      <c r="W111" s="344"/>
      <c r="X111" s="344"/>
      <c r="Y111" s="344"/>
      <c r="Z111" s="344"/>
      <c r="AA111" s="344"/>
      <c r="AB111" s="344"/>
      <c r="AC111" s="344"/>
      <c r="AD111" s="344"/>
      <c r="AE111" s="344"/>
      <c r="AF111" s="344"/>
      <c r="AG111" s="344"/>
      <c r="AH111" s="344"/>
      <c r="AI111" s="344"/>
      <c r="AJ111" s="344"/>
      <c r="AK111" s="344"/>
      <c r="AL111" s="344"/>
      <c r="AM111" s="344"/>
      <c r="AN111" s="344"/>
      <c r="AO111" s="344"/>
      <c r="AP111" s="344"/>
      <c r="AQ111" s="344"/>
      <c r="AR111" s="344"/>
      <c r="AS111" s="344"/>
      <c r="AT111" s="344"/>
    </row>
    <row r="112" spans="2:46" ht="17.399999999999999">
      <c r="B112" s="344"/>
      <c r="C112" s="344"/>
      <c r="D112" s="344"/>
      <c r="E112" s="344"/>
      <c r="F112" s="344"/>
      <c r="G112" s="344"/>
      <c r="H112" s="344"/>
      <c r="I112" s="344"/>
      <c r="J112" s="344"/>
      <c r="K112" s="344"/>
      <c r="L112" s="344"/>
      <c r="M112" s="344"/>
      <c r="N112" s="344"/>
      <c r="O112" s="344"/>
      <c r="P112" s="344"/>
      <c r="Q112" s="344"/>
      <c r="R112" s="344"/>
      <c r="S112" s="344"/>
      <c r="T112" s="344"/>
      <c r="U112" s="344"/>
      <c r="V112" s="344"/>
      <c r="W112" s="344"/>
      <c r="X112" s="344"/>
      <c r="Y112" s="344"/>
      <c r="Z112" s="344"/>
      <c r="AA112" s="344"/>
      <c r="AB112" s="344"/>
      <c r="AC112" s="344"/>
      <c r="AD112" s="344"/>
      <c r="AE112" s="344"/>
      <c r="AF112" s="344"/>
      <c r="AG112" s="344"/>
      <c r="AH112" s="344"/>
      <c r="AI112" s="344"/>
      <c r="AJ112" s="344"/>
      <c r="AK112" s="344"/>
      <c r="AL112" s="344"/>
      <c r="AM112" s="344"/>
      <c r="AN112" s="344"/>
      <c r="AO112" s="344"/>
      <c r="AP112" s="344"/>
      <c r="AQ112" s="344"/>
      <c r="AR112" s="344"/>
      <c r="AS112" s="344"/>
      <c r="AT112" s="344"/>
    </row>
    <row r="113" spans="2:46" ht="17.399999999999999">
      <c r="B113" s="344"/>
      <c r="C113" s="344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  <c r="AA113" s="344"/>
      <c r="AB113" s="344"/>
      <c r="AC113" s="344"/>
      <c r="AD113" s="344"/>
      <c r="AE113" s="344"/>
      <c r="AF113" s="344"/>
      <c r="AG113" s="344"/>
      <c r="AH113" s="344"/>
      <c r="AI113" s="344"/>
      <c r="AJ113" s="344"/>
      <c r="AK113" s="344"/>
      <c r="AL113" s="344"/>
      <c r="AM113" s="344"/>
      <c r="AN113" s="344"/>
      <c r="AO113" s="344"/>
      <c r="AP113" s="344"/>
      <c r="AQ113" s="344"/>
      <c r="AR113" s="344"/>
      <c r="AS113" s="344"/>
      <c r="AT113" s="344"/>
    </row>
    <row r="114" spans="2:46" ht="17.399999999999999">
      <c r="B114" s="344"/>
      <c r="C114" s="344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  <c r="AA114" s="344"/>
      <c r="AB114" s="344"/>
      <c r="AC114" s="344"/>
      <c r="AD114" s="344"/>
      <c r="AE114" s="344"/>
      <c r="AF114" s="344"/>
      <c r="AG114" s="344"/>
      <c r="AH114" s="344"/>
      <c r="AI114" s="344"/>
      <c r="AJ114" s="344"/>
      <c r="AK114" s="344"/>
      <c r="AL114" s="344"/>
      <c r="AM114" s="344"/>
      <c r="AN114" s="344"/>
      <c r="AO114" s="344"/>
      <c r="AP114" s="344"/>
      <c r="AQ114" s="344"/>
      <c r="AR114" s="344"/>
      <c r="AS114" s="344"/>
      <c r="AT114" s="344"/>
    </row>
    <row r="115" spans="2:46" ht="17.399999999999999">
      <c r="B115" s="344"/>
      <c r="C115" s="344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</row>
    <row r="116" spans="2:46" ht="17.399999999999999">
      <c r="B116" s="344"/>
      <c r="C116" s="344"/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44"/>
      <c r="AR116" s="344"/>
      <c r="AS116" s="344"/>
      <c r="AT116" s="344"/>
    </row>
    <row r="117" spans="2:46" ht="17.399999999999999">
      <c r="B117" s="344"/>
      <c r="C117" s="344"/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44"/>
      <c r="AR117" s="344"/>
      <c r="AS117" s="344"/>
      <c r="AT117" s="344"/>
    </row>
    <row r="118" spans="2:46" ht="17.399999999999999">
      <c r="B118" s="344"/>
      <c r="C118" s="344"/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44"/>
      <c r="AR118" s="344"/>
      <c r="AS118" s="344"/>
      <c r="AT118" s="344"/>
    </row>
    <row r="119" spans="2:46" ht="17.399999999999999">
      <c r="B119" s="344"/>
      <c r="C119" s="344"/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44"/>
      <c r="AR119" s="344"/>
      <c r="AS119" s="344"/>
      <c r="AT119" s="344"/>
    </row>
    <row r="120" spans="2:46" ht="17.399999999999999">
      <c r="B120" s="344"/>
      <c r="C120" s="344"/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4"/>
      <c r="AI120" s="344"/>
      <c r="AJ120" s="344"/>
      <c r="AK120" s="344"/>
      <c r="AL120" s="344"/>
      <c r="AM120" s="344"/>
      <c r="AN120" s="344"/>
      <c r="AO120" s="344"/>
      <c r="AP120" s="344"/>
      <c r="AQ120" s="344"/>
      <c r="AR120" s="344"/>
      <c r="AS120" s="344"/>
      <c r="AT120" s="344"/>
    </row>
    <row r="121" spans="2:46" ht="17.399999999999999">
      <c r="B121" s="344"/>
      <c r="C121" s="344"/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4"/>
      <c r="AI121" s="344"/>
      <c r="AJ121" s="344"/>
      <c r="AK121" s="344"/>
      <c r="AL121" s="344"/>
      <c r="AM121" s="344"/>
      <c r="AN121" s="344"/>
      <c r="AO121" s="344"/>
      <c r="AP121" s="344"/>
      <c r="AQ121" s="344"/>
      <c r="AR121" s="344"/>
      <c r="AS121" s="344"/>
      <c r="AT121" s="344"/>
    </row>
    <row r="122" spans="2:46" ht="17.399999999999999">
      <c r="B122" s="344"/>
      <c r="C122" s="344"/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4"/>
      <c r="AI122" s="344"/>
      <c r="AJ122" s="344"/>
      <c r="AK122" s="344"/>
      <c r="AL122" s="344"/>
      <c r="AM122" s="344"/>
      <c r="AN122" s="344"/>
      <c r="AO122" s="344"/>
      <c r="AP122" s="344"/>
      <c r="AQ122" s="344"/>
      <c r="AR122" s="344"/>
      <c r="AS122" s="344"/>
      <c r="AT122" s="344"/>
    </row>
    <row r="123" spans="2:46" ht="17.399999999999999">
      <c r="B123" s="344"/>
      <c r="C123" s="344"/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4"/>
      <c r="AI123" s="344"/>
      <c r="AJ123" s="344"/>
      <c r="AK123" s="344"/>
      <c r="AL123" s="344"/>
      <c r="AM123" s="344"/>
      <c r="AN123" s="344"/>
      <c r="AO123" s="344"/>
      <c r="AP123" s="344"/>
      <c r="AQ123" s="344"/>
      <c r="AR123" s="344"/>
      <c r="AS123" s="344"/>
      <c r="AT123" s="344"/>
    </row>
    <row r="124" spans="2:46" ht="17.399999999999999">
      <c r="B124" s="344"/>
      <c r="C124" s="344"/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  <c r="AA124" s="344"/>
      <c r="AB124" s="344"/>
      <c r="AC124" s="344"/>
      <c r="AD124" s="344"/>
      <c r="AE124" s="344"/>
      <c r="AF124" s="344"/>
      <c r="AG124" s="344"/>
      <c r="AH124" s="344"/>
      <c r="AI124" s="344"/>
      <c r="AJ124" s="344"/>
      <c r="AK124" s="344"/>
      <c r="AL124" s="344"/>
      <c r="AM124" s="344"/>
      <c r="AN124" s="344"/>
      <c r="AO124" s="344"/>
      <c r="AP124" s="344"/>
      <c r="AQ124" s="344"/>
      <c r="AR124" s="344"/>
      <c r="AS124" s="344"/>
      <c r="AT124" s="344"/>
    </row>
    <row r="125" spans="2:46" ht="17.399999999999999">
      <c r="B125" s="344"/>
      <c r="C125" s="344"/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  <c r="AA125" s="344"/>
      <c r="AB125" s="344"/>
      <c r="AC125" s="344"/>
      <c r="AD125" s="344"/>
      <c r="AE125" s="344"/>
      <c r="AF125" s="344"/>
      <c r="AG125" s="344"/>
      <c r="AH125" s="344"/>
      <c r="AI125" s="344"/>
      <c r="AJ125" s="344"/>
      <c r="AK125" s="344"/>
      <c r="AL125" s="344"/>
      <c r="AM125" s="344"/>
      <c r="AN125" s="344"/>
      <c r="AO125" s="344"/>
      <c r="AP125" s="344"/>
      <c r="AQ125" s="344"/>
      <c r="AR125" s="344"/>
      <c r="AS125" s="344"/>
      <c r="AT125" s="344"/>
    </row>
    <row r="126" spans="2:46" ht="17.399999999999999">
      <c r="B126" s="344"/>
      <c r="C126" s="344"/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44"/>
      <c r="AE126" s="344"/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</row>
    <row r="127" spans="2:46" ht="17.399999999999999">
      <c r="B127" s="344"/>
      <c r="C127" s="344"/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44"/>
      <c r="AE127" s="344"/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44"/>
      <c r="AR127" s="344"/>
      <c r="AS127" s="344"/>
      <c r="AT127" s="344"/>
    </row>
    <row r="128" spans="2:46" ht="17.399999999999999">
      <c r="B128" s="344"/>
      <c r="C128" s="344"/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44"/>
      <c r="AE128" s="344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44"/>
      <c r="AR128" s="344"/>
      <c r="AS128" s="344"/>
      <c r="AT128" s="344"/>
    </row>
    <row r="129" spans="2:46" ht="17.399999999999999">
      <c r="B129" s="344"/>
      <c r="C129" s="344"/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44"/>
      <c r="AE129" s="344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44"/>
      <c r="AR129" s="344"/>
      <c r="AS129" s="344"/>
      <c r="AT129" s="344"/>
    </row>
    <row r="130" spans="2:46" ht="17.399999999999999">
      <c r="B130" s="344"/>
      <c r="C130" s="344"/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44"/>
      <c r="AE130" s="344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44"/>
      <c r="AR130" s="344"/>
      <c r="AS130" s="344"/>
      <c r="AT130" s="344"/>
    </row>
    <row r="131" spans="2:46" ht="17.399999999999999">
      <c r="B131" s="344"/>
      <c r="C131" s="344"/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  <c r="AA131" s="344"/>
      <c r="AB131" s="344"/>
      <c r="AC131" s="344"/>
      <c r="AD131" s="344"/>
      <c r="AE131" s="344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44"/>
      <c r="AR131" s="344"/>
      <c r="AS131" s="344"/>
      <c r="AT131" s="344"/>
    </row>
    <row r="132" spans="2:46" ht="17.399999999999999">
      <c r="B132" s="344"/>
      <c r="C132" s="344"/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  <c r="AA132" s="344"/>
      <c r="AB132" s="344"/>
      <c r="AC132" s="344"/>
      <c r="AD132" s="344"/>
      <c r="AE132" s="344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44"/>
      <c r="AR132" s="344"/>
      <c r="AS132" s="344"/>
      <c r="AT132" s="344"/>
    </row>
    <row r="133" spans="2:46" ht="17.399999999999999"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44"/>
      <c r="AE133" s="344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44"/>
      <c r="AR133" s="344"/>
      <c r="AS133" s="344"/>
      <c r="AT133" s="344"/>
    </row>
    <row r="134" spans="2:46" ht="17.399999999999999">
      <c r="B134" s="344"/>
      <c r="C134" s="344"/>
      <c r="D134" s="344"/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44"/>
      <c r="AE134" s="344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44"/>
      <c r="AR134" s="344"/>
      <c r="AS134" s="344"/>
      <c r="AT134" s="344"/>
    </row>
    <row r="135" spans="2:46" ht="17.399999999999999">
      <c r="B135" s="344"/>
      <c r="C135" s="344"/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44"/>
      <c r="AE135" s="344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44"/>
      <c r="AR135" s="344"/>
      <c r="AS135" s="344"/>
      <c r="AT135" s="344"/>
    </row>
    <row r="136" spans="2:46" ht="17.399999999999999">
      <c r="B136" s="344"/>
      <c r="C136" s="344"/>
      <c r="D136" s="344"/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44"/>
      <c r="AE136" s="344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44"/>
      <c r="AR136" s="344"/>
      <c r="AS136" s="344"/>
      <c r="AT136" s="344"/>
    </row>
    <row r="137" spans="2:46" ht="17.399999999999999">
      <c r="B137" s="344"/>
      <c r="C137" s="344"/>
      <c r="D137" s="344"/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44"/>
      <c r="AE137" s="344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44"/>
      <c r="AR137" s="344"/>
      <c r="AS137" s="344"/>
      <c r="AT137" s="344"/>
    </row>
    <row r="138" spans="2:46" ht="17.399999999999999">
      <c r="B138" s="344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44"/>
      <c r="AE138" s="344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44"/>
      <c r="AR138" s="344"/>
      <c r="AS138" s="344"/>
      <c r="AT138" s="344"/>
    </row>
    <row r="139" spans="2:46" ht="17.399999999999999">
      <c r="B139" s="344"/>
      <c r="C139" s="344"/>
      <c r="D139" s="344"/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44"/>
      <c r="AE139" s="344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44"/>
      <c r="AR139" s="344"/>
      <c r="AS139" s="344"/>
      <c r="AT139" s="344"/>
    </row>
    <row r="140" spans="2:46" ht="17.399999999999999"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44"/>
      <c r="AE140" s="344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44"/>
      <c r="AR140" s="344"/>
      <c r="AS140" s="344"/>
      <c r="AT140" s="344"/>
    </row>
    <row r="141" spans="2:46" ht="17.399999999999999">
      <c r="B141" s="344"/>
      <c r="C141" s="344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  <c r="AA141" s="344"/>
      <c r="AB141" s="344"/>
      <c r="AC141" s="344"/>
      <c r="AD141" s="344"/>
      <c r="AE141" s="344"/>
      <c r="AF141" s="344"/>
      <c r="AG141" s="344"/>
      <c r="AH141" s="344"/>
      <c r="AI141" s="344"/>
      <c r="AJ141" s="344"/>
      <c r="AK141" s="344"/>
      <c r="AL141" s="344"/>
      <c r="AM141" s="344"/>
      <c r="AN141" s="344"/>
      <c r="AO141" s="344"/>
      <c r="AP141" s="344"/>
      <c r="AQ141" s="344"/>
      <c r="AR141" s="344"/>
      <c r="AS141" s="344"/>
      <c r="AT141" s="344"/>
    </row>
    <row r="142" spans="2:46" ht="17.399999999999999">
      <c r="B142" s="344"/>
      <c r="C142" s="344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44"/>
      <c r="AE142" s="344"/>
      <c r="AF142" s="344"/>
      <c r="AG142" s="344"/>
      <c r="AH142" s="344"/>
      <c r="AI142" s="344"/>
      <c r="AJ142" s="344"/>
      <c r="AK142" s="344"/>
      <c r="AL142" s="344"/>
      <c r="AM142" s="344"/>
      <c r="AN142" s="344"/>
      <c r="AO142" s="344"/>
      <c r="AP142" s="344"/>
      <c r="AQ142" s="344"/>
      <c r="AR142" s="344"/>
      <c r="AS142" s="344"/>
      <c r="AT142" s="344"/>
    </row>
    <row r="143" spans="2:46" ht="17.399999999999999"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44"/>
      <c r="AE143" s="344"/>
      <c r="AF143" s="344"/>
      <c r="AG143" s="344"/>
      <c r="AH143" s="344"/>
      <c r="AI143" s="344"/>
      <c r="AJ143" s="344"/>
      <c r="AK143" s="344"/>
      <c r="AL143" s="344"/>
      <c r="AM143" s="344"/>
      <c r="AN143" s="344"/>
      <c r="AO143" s="344"/>
      <c r="AP143" s="344"/>
      <c r="AQ143" s="344"/>
      <c r="AR143" s="344"/>
      <c r="AS143" s="344"/>
      <c r="AT143" s="344"/>
    </row>
    <row r="144" spans="2:46" ht="17.399999999999999">
      <c r="B144" s="344"/>
      <c r="C144" s="344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44"/>
      <c r="AE144" s="344"/>
      <c r="AF144" s="344"/>
      <c r="AG144" s="344"/>
      <c r="AH144" s="344"/>
      <c r="AI144" s="344"/>
      <c r="AJ144" s="344"/>
      <c r="AK144" s="344"/>
      <c r="AL144" s="344"/>
      <c r="AM144" s="344"/>
      <c r="AN144" s="344"/>
      <c r="AO144" s="344"/>
      <c r="AP144" s="344"/>
      <c r="AQ144" s="344"/>
      <c r="AR144" s="344"/>
      <c r="AS144" s="344"/>
      <c r="AT144" s="344"/>
    </row>
    <row r="145" spans="2:46" ht="17.399999999999999">
      <c r="B145" s="344"/>
      <c r="C145" s="344"/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44"/>
      <c r="AE145" s="344"/>
      <c r="AF145" s="344"/>
      <c r="AG145" s="344"/>
      <c r="AH145" s="344"/>
      <c r="AI145" s="344"/>
      <c r="AJ145" s="344"/>
      <c r="AK145" s="344"/>
      <c r="AL145" s="344"/>
      <c r="AM145" s="344"/>
      <c r="AN145" s="344"/>
      <c r="AO145" s="344"/>
      <c r="AP145" s="344"/>
      <c r="AQ145" s="344"/>
      <c r="AR145" s="344"/>
      <c r="AS145" s="344"/>
      <c r="AT145" s="344"/>
    </row>
    <row r="146" spans="2:46" ht="17.399999999999999">
      <c r="B146" s="344"/>
      <c r="C146" s="344"/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44"/>
      <c r="AE146" s="344"/>
      <c r="AF146" s="344"/>
      <c r="AG146" s="344"/>
      <c r="AH146" s="344"/>
      <c r="AI146" s="344"/>
      <c r="AJ146" s="344"/>
      <c r="AK146" s="344"/>
      <c r="AL146" s="344"/>
      <c r="AM146" s="344"/>
      <c r="AN146" s="344"/>
      <c r="AO146" s="344"/>
      <c r="AP146" s="344"/>
      <c r="AQ146" s="344"/>
      <c r="AR146" s="344"/>
      <c r="AS146" s="344"/>
      <c r="AT146" s="344"/>
    </row>
    <row r="147" spans="2:46" ht="17.399999999999999">
      <c r="B147" s="344"/>
      <c r="C147" s="344"/>
      <c r="D147" s="344"/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44"/>
      <c r="AE147" s="344"/>
      <c r="AF147" s="344"/>
      <c r="AG147" s="344"/>
      <c r="AH147" s="344"/>
      <c r="AI147" s="344"/>
      <c r="AJ147" s="344"/>
      <c r="AK147" s="344"/>
      <c r="AL147" s="344"/>
      <c r="AM147" s="344"/>
      <c r="AN147" s="344"/>
      <c r="AO147" s="344"/>
      <c r="AP147" s="344"/>
      <c r="AQ147" s="344"/>
      <c r="AR147" s="344"/>
      <c r="AS147" s="344"/>
      <c r="AT147" s="344"/>
    </row>
    <row r="148" spans="2:46" ht="17.399999999999999">
      <c r="B148" s="344"/>
      <c r="C148" s="344"/>
      <c r="D148" s="344"/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44"/>
      <c r="AE148" s="344"/>
      <c r="AF148" s="344"/>
      <c r="AG148" s="344"/>
      <c r="AH148" s="344"/>
      <c r="AI148" s="344"/>
      <c r="AJ148" s="344"/>
      <c r="AK148" s="344"/>
      <c r="AL148" s="344"/>
      <c r="AM148" s="344"/>
      <c r="AN148" s="344"/>
      <c r="AO148" s="344"/>
      <c r="AP148" s="344"/>
      <c r="AQ148" s="344"/>
      <c r="AR148" s="344"/>
      <c r="AS148" s="344"/>
      <c r="AT148" s="344"/>
    </row>
    <row r="149" spans="2:46" ht="17.399999999999999">
      <c r="B149" s="344"/>
      <c r="C149" s="344"/>
      <c r="D149" s="344"/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  <c r="AA149" s="344"/>
      <c r="AB149" s="344"/>
      <c r="AC149" s="344"/>
      <c r="AD149" s="344"/>
      <c r="AE149" s="344"/>
      <c r="AF149" s="344"/>
      <c r="AG149" s="344"/>
      <c r="AH149" s="344"/>
      <c r="AI149" s="344"/>
      <c r="AJ149" s="344"/>
      <c r="AK149" s="344"/>
      <c r="AL149" s="344"/>
      <c r="AM149" s="344"/>
      <c r="AN149" s="344"/>
      <c r="AO149" s="344"/>
      <c r="AP149" s="344"/>
      <c r="AQ149" s="344"/>
      <c r="AR149" s="344"/>
      <c r="AS149" s="344"/>
      <c r="AT149" s="344"/>
    </row>
    <row r="150" spans="2:46" ht="17.399999999999999">
      <c r="B150" s="344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  <c r="AA150" s="344"/>
      <c r="AB150" s="344"/>
      <c r="AC150" s="344"/>
      <c r="AD150" s="344"/>
      <c r="AE150" s="344"/>
      <c r="AF150" s="344"/>
      <c r="AG150" s="344"/>
      <c r="AH150" s="344"/>
      <c r="AI150" s="344"/>
      <c r="AJ150" s="344"/>
      <c r="AK150" s="344"/>
      <c r="AL150" s="344"/>
      <c r="AM150" s="344"/>
      <c r="AN150" s="344"/>
      <c r="AO150" s="344"/>
      <c r="AP150" s="344"/>
      <c r="AQ150" s="344"/>
      <c r="AR150" s="344"/>
      <c r="AS150" s="344"/>
      <c r="AT150" s="344"/>
    </row>
    <row r="151" spans="2:46" ht="17.399999999999999">
      <c r="B151" s="344"/>
      <c r="C151" s="344"/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  <c r="AA151" s="344"/>
      <c r="AB151" s="344"/>
      <c r="AC151" s="344"/>
      <c r="AD151" s="344"/>
      <c r="AE151" s="344"/>
      <c r="AF151" s="344"/>
      <c r="AG151" s="344"/>
      <c r="AH151" s="344"/>
      <c r="AI151" s="344"/>
      <c r="AJ151" s="344"/>
      <c r="AK151" s="344"/>
      <c r="AL151" s="344"/>
      <c r="AM151" s="344"/>
      <c r="AN151" s="344"/>
      <c r="AO151" s="344"/>
      <c r="AP151" s="344"/>
      <c r="AQ151" s="344"/>
      <c r="AR151" s="344"/>
      <c r="AS151" s="344"/>
      <c r="AT151" s="344"/>
    </row>
    <row r="152" spans="2:46" ht="17.399999999999999">
      <c r="B152" s="344"/>
      <c r="C152" s="344"/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4"/>
      <c r="AI152" s="344"/>
      <c r="AJ152" s="344"/>
      <c r="AK152" s="344"/>
      <c r="AL152" s="344"/>
      <c r="AM152" s="344"/>
      <c r="AN152" s="344"/>
      <c r="AO152" s="344"/>
      <c r="AP152" s="344"/>
      <c r="AQ152" s="344"/>
      <c r="AR152" s="344"/>
      <c r="AS152" s="344"/>
      <c r="AT152" s="344"/>
    </row>
    <row r="153" spans="2:46" ht="17.399999999999999">
      <c r="B153" s="344"/>
      <c r="C153" s="344"/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  <c r="AA153" s="344"/>
      <c r="AB153" s="344"/>
      <c r="AC153" s="344"/>
      <c r="AD153" s="344"/>
      <c r="AE153" s="344"/>
      <c r="AF153" s="344"/>
      <c r="AG153" s="344"/>
      <c r="AH153" s="344"/>
      <c r="AI153" s="344"/>
      <c r="AJ153" s="344"/>
      <c r="AK153" s="344"/>
      <c r="AL153" s="344"/>
      <c r="AM153" s="344"/>
      <c r="AN153" s="344"/>
      <c r="AO153" s="344"/>
      <c r="AP153" s="344"/>
      <c r="AQ153" s="344"/>
      <c r="AR153" s="344"/>
      <c r="AS153" s="344"/>
      <c r="AT153" s="344"/>
    </row>
    <row r="154" spans="2:46" ht="17.399999999999999">
      <c r="B154" s="344"/>
      <c r="C154" s="344"/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  <c r="AA154" s="344"/>
      <c r="AB154" s="344"/>
      <c r="AC154" s="344"/>
      <c r="AD154" s="344"/>
      <c r="AE154" s="344"/>
      <c r="AF154" s="344"/>
      <c r="AG154" s="344"/>
      <c r="AH154" s="344"/>
      <c r="AI154" s="344"/>
      <c r="AJ154" s="344"/>
      <c r="AK154" s="344"/>
      <c r="AL154" s="344"/>
      <c r="AM154" s="344"/>
      <c r="AN154" s="344"/>
      <c r="AO154" s="344"/>
      <c r="AP154" s="344"/>
      <c r="AQ154" s="344"/>
      <c r="AR154" s="344"/>
      <c r="AS154" s="344"/>
      <c r="AT154" s="344"/>
    </row>
    <row r="155" spans="2:46" ht="17.399999999999999">
      <c r="B155" s="344"/>
      <c r="C155" s="344"/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</row>
    <row r="156" spans="2:46" ht="17.399999999999999">
      <c r="B156" s="344"/>
      <c r="C156" s="344"/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44"/>
      <c r="AP156" s="344"/>
      <c r="AQ156" s="344"/>
      <c r="AR156" s="344"/>
      <c r="AS156" s="344"/>
      <c r="AT156" s="344"/>
    </row>
    <row r="157" spans="2:46" ht="17.399999999999999">
      <c r="B157" s="344"/>
      <c r="C157" s="344"/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44"/>
      <c r="AP157" s="344"/>
      <c r="AQ157" s="344"/>
      <c r="AR157" s="344"/>
      <c r="AS157" s="344"/>
      <c r="AT157" s="344"/>
    </row>
    <row r="158" spans="2:46" ht="17.399999999999999">
      <c r="B158" s="344"/>
      <c r="C158" s="344"/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44"/>
      <c r="AP158" s="344"/>
      <c r="AQ158" s="344"/>
      <c r="AR158" s="344"/>
      <c r="AS158" s="344"/>
      <c r="AT158" s="344"/>
    </row>
    <row r="159" spans="2:46" ht="17.399999999999999">
      <c r="B159" s="344"/>
      <c r="C159" s="344"/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  <c r="AA159" s="344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44"/>
      <c r="AP159" s="344"/>
      <c r="AQ159" s="344"/>
      <c r="AR159" s="344"/>
      <c r="AS159" s="344"/>
      <c r="AT159" s="344"/>
    </row>
    <row r="160" spans="2:46" ht="17.399999999999999">
      <c r="B160" s="344"/>
      <c r="C160" s="344"/>
      <c r="D160" s="344"/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  <c r="AA160" s="344"/>
      <c r="AB160" s="344"/>
      <c r="AC160" s="344"/>
      <c r="AD160" s="344"/>
      <c r="AE160" s="344"/>
      <c r="AF160" s="344"/>
      <c r="AG160" s="344"/>
      <c r="AH160" s="344"/>
      <c r="AI160" s="344"/>
      <c r="AJ160" s="344"/>
      <c r="AK160" s="344"/>
      <c r="AL160" s="344"/>
      <c r="AM160" s="344"/>
      <c r="AN160" s="344"/>
      <c r="AO160" s="344"/>
      <c r="AP160" s="344"/>
      <c r="AQ160" s="344"/>
      <c r="AR160" s="344"/>
      <c r="AS160" s="344"/>
      <c r="AT160" s="344"/>
    </row>
    <row r="161" spans="2:46" ht="17.399999999999999">
      <c r="B161" s="344"/>
      <c r="C161" s="344"/>
      <c r="D161" s="344"/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  <c r="AA161" s="344"/>
      <c r="AB161" s="344"/>
      <c r="AC161" s="344"/>
      <c r="AD161" s="344"/>
      <c r="AE161" s="344"/>
      <c r="AF161" s="344"/>
      <c r="AG161" s="344"/>
      <c r="AH161" s="344"/>
      <c r="AI161" s="344"/>
      <c r="AJ161" s="344"/>
      <c r="AK161" s="344"/>
      <c r="AL161" s="344"/>
      <c r="AM161" s="344"/>
      <c r="AN161" s="344"/>
      <c r="AO161" s="344"/>
      <c r="AP161" s="344"/>
      <c r="AQ161" s="344"/>
      <c r="AR161" s="344"/>
      <c r="AS161" s="344"/>
      <c r="AT161" s="344"/>
    </row>
    <row r="162" spans="2:46" ht="17.399999999999999">
      <c r="B162" s="344"/>
      <c r="C162" s="344"/>
      <c r="D162" s="344"/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  <c r="AA162" s="344"/>
      <c r="AB162" s="344"/>
      <c r="AC162" s="344"/>
      <c r="AD162" s="344"/>
      <c r="AE162" s="344"/>
      <c r="AF162" s="344"/>
      <c r="AG162" s="344"/>
      <c r="AH162" s="344"/>
      <c r="AI162" s="344"/>
      <c r="AJ162" s="344"/>
      <c r="AK162" s="344"/>
      <c r="AL162" s="344"/>
      <c r="AM162" s="344"/>
      <c r="AN162" s="344"/>
      <c r="AO162" s="344"/>
      <c r="AP162" s="344"/>
      <c r="AQ162" s="344"/>
      <c r="AR162" s="344"/>
      <c r="AS162" s="344"/>
      <c r="AT162" s="344"/>
    </row>
    <row r="163" spans="2:46" ht="17.399999999999999">
      <c r="B163" s="344"/>
      <c r="C163" s="344"/>
      <c r="D163" s="344"/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  <c r="AA163" s="344"/>
      <c r="AB163" s="344"/>
      <c r="AC163" s="344"/>
      <c r="AD163" s="344"/>
      <c r="AE163" s="344"/>
      <c r="AF163" s="344"/>
      <c r="AG163" s="344"/>
      <c r="AH163" s="344"/>
      <c r="AI163" s="344"/>
      <c r="AJ163" s="344"/>
      <c r="AK163" s="344"/>
      <c r="AL163" s="344"/>
      <c r="AM163" s="344"/>
      <c r="AN163" s="344"/>
      <c r="AO163" s="344"/>
      <c r="AP163" s="344"/>
      <c r="AQ163" s="344"/>
      <c r="AR163" s="344"/>
      <c r="AS163" s="344"/>
      <c r="AT163" s="344"/>
    </row>
    <row r="164" spans="2:46" ht="17.399999999999999">
      <c r="B164" s="344"/>
      <c r="C164" s="344"/>
      <c r="D164" s="344"/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  <c r="AA164" s="344"/>
      <c r="AB164" s="344"/>
      <c r="AC164" s="344"/>
      <c r="AD164" s="344"/>
      <c r="AE164" s="344"/>
      <c r="AF164" s="344"/>
      <c r="AG164" s="344"/>
      <c r="AH164" s="344"/>
      <c r="AI164" s="344"/>
      <c r="AJ164" s="344"/>
      <c r="AK164" s="344"/>
      <c r="AL164" s="344"/>
      <c r="AM164" s="344"/>
      <c r="AN164" s="344"/>
      <c r="AO164" s="344"/>
      <c r="AP164" s="344"/>
      <c r="AQ164" s="344"/>
      <c r="AR164" s="344"/>
      <c r="AS164" s="344"/>
      <c r="AT164" s="344"/>
    </row>
    <row r="165" spans="2:46" ht="17.399999999999999">
      <c r="B165" s="344"/>
      <c r="C165" s="344"/>
      <c r="D165" s="344"/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  <c r="AA165" s="344"/>
      <c r="AB165" s="344"/>
      <c r="AC165" s="344"/>
      <c r="AD165" s="344"/>
      <c r="AE165" s="344"/>
      <c r="AF165" s="344"/>
      <c r="AG165" s="344"/>
      <c r="AH165" s="344"/>
      <c r="AI165" s="344"/>
      <c r="AJ165" s="344"/>
      <c r="AK165" s="344"/>
      <c r="AL165" s="344"/>
      <c r="AM165" s="344"/>
      <c r="AN165" s="344"/>
      <c r="AO165" s="344"/>
      <c r="AP165" s="344"/>
      <c r="AQ165" s="344"/>
      <c r="AR165" s="344"/>
      <c r="AS165" s="344"/>
      <c r="AT165" s="344"/>
    </row>
    <row r="166" spans="2:46" ht="17.399999999999999"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  <c r="AA166" s="344"/>
      <c r="AB166" s="344"/>
      <c r="AC166" s="344"/>
      <c r="AD166" s="344"/>
      <c r="AE166" s="344"/>
      <c r="AF166" s="344"/>
      <c r="AG166" s="344"/>
      <c r="AH166" s="344"/>
      <c r="AI166" s="344"/>
      <c r="AJ166" s="344"/>
      <c r="AK166" s="344"/>
      <c r="AL166" s="344"/>
      <c r="AM166" s="344"/>
      <c r="AN166" s="344"/>
      <c r="AO166" s="344"/>
      <c r="AP166" s="344"/>
      <c r="AQ166" s="344"/>
      <c r="AR166" s="344"/>
      <c r="AS166" s="344"/>
      <c r="AT166" s="344"/>
    </row>
    <row r="167" spans="2:46" ht="17.399999999999999">
      <c r="B167" s="344"/>
      <c r="C167" s="344"/>
      <c r="D167" s="344"/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  <c r="AA167" s="344"/>
      <c r="AB167" s="344"/>
      <c r="AC167" s="344"/>
      <c r="AD167" s="344"/>
      <c r="AE167" s="344"/>
      <c r="AF167" s="344"/>
      <c r="AG167" s="344"/>
      <c r="AH167" s="344"/>
      <c r="AI167" s="344"/>
      <c r="AJ167" s="344"/>
      <c r="AK167" s="344"/>
      <c r="AL167" s="344"/>
      <c r="AM167" s="344"/>
      <c r="AN167" s="344"/>
      <c r="AO167" s="344"/>
      <c r="AP167" s="344"/>
      <c r="AQ167" s="344"/>
      <c r="AR167" s="344"/>
      <c r="AS167" s="344"/>
      <c r="AT167" s="344"/>
    </row>
    <row r="168" spans="2:46" ht="17.399999999999999">
      <c r="B168" s="344"/>
      <c r="C168" s="344"/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  <c r="AA168" s="344"/>
      <c r="AB168" s="344"/>
      <c r="AC168" s="344"/>
      <c r="AD168" s="344"/>
      <c r="AE168" s="344"/>
      <c r="AF168" s="344"/>
      <c r="AG168" s="344"/>
      <c r="AH168" s="344"/>
      <c r="AI168" s="344"/>
      <c r="AJ168" s="344"/>
      <c r="AK168" s="344"/>
      <c r="AL168" s="344"/>
      <c r="AM168" s="344"/>
      <c r="AN168" s="344"/>
      <c r="AO168" s="344"/>
      <c r="AP168" s="344"/>
      <c r="AQ168" s="344"/>
      <c r="AR168" s="344"/>
      <c r="AS168" s="344"/>
      <c r="AT168" s="344"/>
    </row>
    <row r="169" spans="2:46" ht="17.399999999999999">
      <c r="B169" s="344"/>
      <c r="C169" s="344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  <c r="AA169" s="344"/>
      <c r="AB169" s="344"/>
      <c r="AC169" s="344"/>
      <c r="AD169" s="344"/>
      <c r="AE169" s="344"/>
      <c r="AF169" s="344"/>
      <c r="AG169" s="344"/>
      <c r="AH169" s="344"/>
      <c r="AI169" s="344"/>
      <c r="AJ169" s="344"/>
      <c r="AK169" s="344"/>
      <c r="AL169" s="344"/>
      <c r="AM169" s="344"/>
      <c r="AN169" s="344"/>
      <c r="AO169" s="344"/>
      <c r="AP169" s="344"/>
      <c r="AQ169" s="344"/>
      <c r="AR169" s="344"/>
      <c r="AS169" s="344"/>
      <c r="AT169" s="344"/>
    </row>
    <row r="170" spans="2:46" ht="17.399999999999999">
      <c r="B170" s="344"/>
      <c r="C170" s="344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  <c r="AA170" s="344"/>
      <c r="AB170" s="344"/>
      <c r="AC170" s="344"/>
      <c r="AD170" s="344"/>
      <c r="AE170" s="344"/>
      <c r="AF170" s="344"/>
      <c r="AG170" s="344"/>
      <c r="AH170" s="344"/>
      <c r="AI170" s="344"/>
      <c r="AJ170" s="344"/>
      <c r="AK170" s="344"/>
      <c r="AL170" s="344"/>
      <c r="AM170" s="344"/>
      <c r="AN170" s="344"/>
      <c r="AO170" s="344"/>
      <c r="AP170" s="344"/>
      <c r="AQ170" s="344"/>
      <c r="AR170" s="344"/>
      <c r="AS170" s="344"/>
      <c r="AT170" s="344"/>
    </row>
    <row r="171" spans="2:46" ht="17.399999999999999">
      <c r="B171" s="344"/>
      <c r="C171" s="344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</row>
    <row r="172" spans="2:46" ht="17.399999999999999">
      <c r="B172" s="344"/>
      <c r="C172" s="344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  <c r="AA172" s="344"/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44"/>
      <c r="AP172" s="344"/>
      <c r="AQ172" s="344"/>
      <c r="AR172" s="344"/>
      <c r="AS172" s="344"/>
      <c r="AT172" s="344"/>
    </row>
    <row r="173" spans="2:46" ht="17.399999999999999">
      <c r="B173" s="344"/>
      <c r="C173" s="344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  <c r="AA173" s="344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44"/>
      <c r="AP173" s="344"/>
      <c r="AQ173" s="344"/>
      <c r="AR173" s="344"/>
      <c r="AS173" s="344"/>
      <c r="AT173" s="344"/>
    </row>
    <row r="174" spans="2:46" ht="17.399999999999999">
      <c r="B174" s="344"/>
      <c r="C174" s="344"/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  <c r="AA174" s="344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44"/>
      <c r="AP174" s="344"/>
      <c r="AQ174" s="344"/>
      <c r="AR174" s="344"/>
      <c r="AS174" s="344"/>
      <c r="AT174" s="344"/>
    </row>
    <row r="175" spans="2:46" ht="17.399999999999999">
      <c r="B175" s="344"/>
      <c r="C175" s="344"/>
      <c r="D175" s="344"/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  <c r="AA175" s="344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44"/>
      <c r="AP175" s="344"/>
      <c r="AQ175" s="344"/>
      <c r="AR175" s="344"/>
      <c r="AS175" s="344"/>
      <c r="AT175" s="344"/>
    </row>
    <row r="176" spans="2:46" ht="17.399999999999999">
      <c r="B176" s="344"/>
      <c r="C176" s="344"/>
      <c r="D176" s="344"/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  <c r="AA176" s="344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44"/>
      <c r="AP176" s="344"/>
      <c r="AQ176" s="344"/>
      <c r="AR176" s="344"/>
      <c r="AS176" s="344"/>
      <c r="AT176" s="344"/>
    </row>
    <row r="177" spans="2:46" ht="17.399999999999999">
      <c r="B177" s="344"/>
      <c r="C177" s="344"/>
      <c r="D177" s="344"/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  <c r="AA177" s="344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44"/>
      <c r="AP177" s="344"/>
      <c r="AQ177" s="344"/>
      <c r="AR177" s="344"/>
      <c r="AS177" s="344"/>
      <c r="AT177" s="344"/>
    </row>
    <row r="178" spans="2:46" ht="17.399999999999999">
      <c r="B178" s="344"/>
      <c r="C178" s="344"/>
      <c r="D178" s="344"/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  <c r="AA178" s="344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44"/>
      <c r="AP178" s="344"/>
      <c r="AQ178" s="344"/>
      <c r="AR178" s="344"/>
      <c r="AS178" s="344"/>
      <c r="AT178" s="344"/>
    </row>
    <row r="179" spans="2:46" ht="17.399999999999999">
      <c r="B179" s="344"/>
      <c r="C179" s="344"/>
      <c r="D179" s="344"/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  <c r="AA179" s="344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44"/>
      <c r="AP179" s="344"/>
      <c r="AQ179" s="344"/>
      <c r="AR179" s="344"/>
      <c r="AS179" s="344"/>
      <c r="AT179" s="344"/>
    </row>
    <row r="180" spans="2:46" ht="17.399999999999999">
      <c r="B180" s="344"/>
      <c r="C180" s="344"/>
      <c r="D180" s="344"/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  <c r="AA180" s="344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44"/>
      <c r="AP180" s="344"/>
      <c r="AQ180" s="344"/>
      <c r="AR180" s="344"/>
      <c r="AS180" s="344"/>
      <c r="AT180" s="344"/>
    </row>
    <row r="181" spans="2:46" ht="17.399999999999999">
      <c r="B181" s="344"/>
      <c r="C181" s="344"/>
      <c r="D181" s="344"/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  <c r="AA181" s="344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44"/>
      <c r="AP181" s="344"/>
      <c r="AQ181" s="344"/>
      <c r="AR181" s="344"/>
      <c r="AS181" s="344"/>
      <c r="AT181" s="344"/>
    </row>
    <row r="182" spans="2:46" ht="17.399999999999999">
      <c r="B182" s="344"/>
      <c r="C182" s="344"/>
      <c r="D182" s="344"/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  <c r="AA182" s="344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44"/>
      <c r="AP182" s="344"/>
      <c r="AQ182" s="344"/>
      <c r="AR182" s="344"/>
      <c r="AS182" s="344"/>
      <c r="AT182" s="344"/>
    </row>
    <row r="183" spans="2:46" ht="17.399999999999999">
      <c r="B183" s="344"/>
      <c r="C183" s="344"/>
      <c r="D183" s="344"/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  <c r="AA183" s="344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44"/>
      <c r="AP183" s="344"/>
      <c r="AQ183" s="344"/>
      <c r="AR183" s="344"/>
      <c r="AS183" s="344"/>
      <c r="AT183" s="344"/>
    </row>
    <row r="184" spans="2:46" ht="17.399999999999999">
      <c r="B184" s="344"/>
      <c r="C184" s="344"/>
      <c r="D184" s="344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  <c r="AA184" s="344"/>
      <c r="AB184" s="344"/>
      <c r="AC184" s="344"/>
      <c r="AD184" s="344"/>
      <c r="AE184" s="344"/>
      <c r="AF184" s="344"/>
      <c r="AG184" s="344"/>
      <c r="AH184" s="344"/>
      <c r="AI184" s="344"/>
      <c r="AJ184" s="344"/>
      <c r="AK184" s="344"/>
      <c r="AL184" s="344"/>
      <c r="AM184" s="344"/>
      <c r="AN184" s="344"/>
      <c r="AO184" s="344"/>
      <c r="AP184" s="344"/>
      <c r="AQ184" s="344"/>
      <c r="AR184" s="344"/>
      <c r="AS184" s="344"/>
      <c r="AT184" s="344"/>
    </row>
    <row r="185" spans="2:46" ht="17.399999999999999">
      <c r="B185" s="344"/>
      <c r="C185" s="344"/>
      <c r="D185" s="344"/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  <c r="AA185" s="344"/>
      <c r="AB185" s="344"/>
      <c r="AC185" s="344"/>
      <c r="AD185" s="344"/>
      <c r="AE185" s="344"/>
      <c r="AF185" s="344"/>
      <c r="AG185" s="344"/>
      <c r="AH185" s="344"/>
      <c r="AI185" s="344"/>
      <c r="AJ185" s="344"/>
      <c r="AK185" s="344"/>
      <c r="AL185" s="344"/>
      <c r="AM185" s="344"/>
      <c r="AN185" s="344"/>
      <c r="AO185" s="344"/>
      <c r="AP185" s="344"/>
      <c r="AQ185" s="344"/>
      <c r="AR185" s="344"/>
      <c r="AS185" s="344"/>
      <c r="AT185" s="344"/>
    </row>
    <row r="186" spans="2:46" ht="17.399999999999999">
      <c r="B186" s="344"/>
      <c r="C186" s="344"/>
      <c r="D186" s="344"/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  <c r="AA186" s="344"/>
      <c r="AB186" s="344"/>
      <c r="AC186" s="344"/>
      <c r="AD186" s="344"/>
      <c r="AE186" s="344"/>
      <c r="AF186" s="344"/>
      <c r="AG186" s="344"/>
      <c r="AH186" s="344"/>
      <c r="AI186" s="344"/>
      <c r="AJ186" s="344"/>
      <c r="AK186" s="344"/>
      <c r="AL186" s="344"/>
      <c r="AM186" s="344"/>
      <c r="AN186" s="344"/>
      <c r="AO186" s="344"/>
      <c r="AP186" s="344"/>
      <c r="AQ186" s="344"/>
      <c r="AR186" s="344"/>
      <c r="AS186" s="344"/>
      <c r="AT186" s="344"/>
    </row>
    <row r="187" spans="2:46" ht="17.399999999999999">
      <c r="B187" s="344"/>
      <c r="C187" s="344"/>
      <c r="D187" s="344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  <c r="AA187" s="344"/>
      <c r="AB187" s="344"/>
      <c r="AC187" s="344"/>
      <c r="AD187" s="344"/>
      <c r="AE187" s="344"/>
      <c r="AF187" s="344"/>
      <c r="AG187" s="344"/>
      <c r="AH187" s="344"/>
      <c r="AI187" s="344"/>
      <c r="AJ187" s="344"/>
      <c r="AK187" s="344"/>
      <c r="AL187" s="344"/>
      <c r="AM187" s="344"/>
      <c r="AN187" s="344"/>
      <c r="AO187" s="344"/>
      <c r="AP187" s="344"/>
      <c r="AQ187" s="344"/>
      <c r="AR187" s="344"/>
      <c r="AS187" s="344"/>
      <c r="AT187" s="344"/>
    </row>
    <row r="188" spans="2:46" ht="17.399999999999999">
      <c r="B188" s="344"/>
      <c r="C188" s="344"/>
      <c r="D188" s="344"/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44"/>
      <c r="AE188" s="344"/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44"/>
      <c r="AR188" s="344"/>
      <c r="AS188" s="344"/>
      <c r="AT188" s="344"/>
    </row>
    <row r="189" spans="2:46" ht="17.399999999999999">
      <c r="B189" s="344"/>
      <c r="C189" s="344"/>
      <c r="D189" s="344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44"/>
      <c r="AE189" s="344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44"/>
      <c r="AR189" s="344"/>
      <c r="AS189" s="344"/>
      <c r="AT189" s="344"/>
    </row>
    <row r="190" spans="2:46" ht="17.399999999999999">
      <c r="B190" s="344"/>
      <c r="C190" s="344"/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44"/>
      <c r="AE190" s="344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44"/>
      <c r="AR190" s="344"/>
      <c r="AS190" s="344"/>
      <c r="AT190" s="344"/>
    </row>
    <row r="191" spans="2:46" ht="17.399999999999999">
      <c r="B191" s="344"/>
      <c r="C191" s="344"/>
      <c r="D191" s="344"/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  <c r="AA191" s="344"/>
      <c r="AB191" s="344"/>
      <c r="AC191" s="344"/>
      <c r="AD191" s="344"/>
      <c r="AE191" s="344"/>
      <c r="AF191" s="344"/>
      <c r="AG191" s="344"/>
      <c r="AH191" s="344"/>
      <c r="AI191" s="344"/>
      <c r="AJ191" s="344"/>
      <c r="AK191" s="344"/>
      <c r="AL191" s="344"/>
      <c r="AM191" s="344"/>
      <c r="AN191" s="344"/>
      <c r="AO191" s="344"/>
      <c r="AP191" s="344"/>
      <c r="AQ191" s="344"/>
      <c r="AR191" s="344"/>
      <c r="AS191" s="344"/>
      <c r="AT191" s="344"/>
    </row>
    <row r="192" spans="2:46" ht="17.399999999999999">
      <c r="B192" s="344"/>
      <c r="C192" s="344"/>
      <c r="D192" s="344"/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  <c r="AA192" s="344"/>
      <c r="AB192" s="344"/>
      <c r="AC192" s="344"/>
      <c r="AD192" s="344"/>
      <c r="AE192" s="344"/>
      <c r="AF192" s="344"/>
      <c r="AG192" s="344"/>
      <c r="AH192" s="344"/>
      <c r="AI192" s="344"/>
      <c r="AJ192" s="344"/>
      <c r="AK192" s="344"/>
      <c r="AL192" s="344"/>
      <c r="AM192" s="344"/>
      <c r="AN192" s="344"/>
      <c r="AO192" s="344"/>
      <c r="AP192" s="344"/>
      <c r="AQ192" s="344"/>
      <c r="AR192" s="344"/>
      <c r="AS192" s="344"/>
      <c r="AT192" s="344"/>
    </row>
    <row r="193" spans="2:46" ht="17.399999999999999">
      <c r="B193" s="344"/>
      <c r="C193" s="344"/>
      <c r="D193" s="344"/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  <c r="AA193" s="344"/>
      <c r="AB193" s="344"/>
      <c r="AC193" s="344"/>
      <c r="AD193" s="344"/>
      <c r="AE193" s="344"/>
      <c r="AF193" s="344"/>
      <c r="AG193" s="344"/>
      <c r="AH193" s="344"/>
      <c r="AI193" s="344"/>
      <c r="AJ193" s="344"/>
      <c r="AK193" s="344"/>
      <c r="AL193" s="344"/>
      <c r="AM193" s="344"/>
      <c r="AN193" s="344"/>
      <c r="AO193" s="344"/>
      <c r="AP193" s="344"/>
      <c r="AQ193" s="344"/>
      <c r="AR193" s="344"/>
      <c r="AS193" s="344"/>
      <c r="AT193" s="344"/>
    </row>
    <row r="194" spans="2:46" ht="17.399999999999999">
      <c r="B194" s="344"/>
      <c r="C194" s="344"/>
      <c r="D194" s="344"/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  <c r="AA194" s="344"/>
      <c r="AB194" s="344"/>
      <c r="AC194" s="344"/>
      <c r="AD194" s="344"/>
      <c r="AE194" s="344"/>
      <c r="AF194" s="344"/>
      <c r="AG194" s="344"/>
      <c r="AH194" s="344"/>
      <c r="AI194" s="344"/>
      <c r="AJ194" s="344"/>
      <c r="AK194" s="344"/>
      <c r="AL194" s="344"/>
      <c r="AM194" s="344"/>
      <c r="AN194" s="344"/>
      <c r="AO194" s="344"/>
      <c r="AP194" s="344"/>
      <c r="AQ194" s="344"/>
      <c r="AR194" s="344"/>
      <c r="AS194" s="344"/>
      <c r="AT194" s="344"/>
    </row>
    <row r="195" spans="2:46" ht="17.399999999999999">
      <c r="B195" s="344"/>
      <c r="C195" s="344"/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44"/>
      <c r="AE195" s="344"/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44"/>
      <c r="AR195" s="344"/>
      <c r="AS195" s="344"/>
      <c r="AT195" s="344"/>
    </row>
    <row r="196" spans="2:46" ht="17.399999999999999">
      <c r="B196" s="344"/>
      <c r="C196" s="344"/>
      <c r="D196" s="344"/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44"/>
      <c r="AE196" s="344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44"/>
      <c r="AR196" s="344"/>
      <c r="AS196" s="344"/>
      <c r="AT196" s="344"/>
    </row>
    <row r="197" spans="2:46" ht="17.399999999999999">
      <c r="B197" s="344"/>
      <c r="C197" s="344"/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44"/>
      <c r="AE197" s="344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44"/>
      <c r="AR197" s="344"/>
      <c r="AS197" s="344"/>
      <c r="AT197" s="344"/>
    </row>
    <row r="198" spans="2:46" ht="17.399999999999999">
      <c r="B198" s="344"/>
      <c r="C198" s="344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</row>
    <row r="199" spans="2:46" ht="17.399999999999999">
      <c r="B199" s="344"/>
      <c r="C199" s="344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  <c r="AA199" s="344"/>
      <c r="AB199" s="344"/>
      <c r="AC199" s="344"/>
      <c r="AD199" s="344"/>
      <c r="AE199" s="344"/>
      <c r="AF199" s="344"/>
      <c r="AG199" s="344"/>
      <c r="AH199" s="344"/>
      <c r="AI199" s="344"/>
      <c r="AJ199" s="344"/>
      <c r="AK199" s="344"/>
      <c r="AL199" s="344"/>
      <c r="AM199" s="344"/>
      <c r="AN199" s="344"/>
      <c r="AO199" s="344"/>
      <c r="AP199" s="344"/>
      <c r="AQ199" s="344"/>
      <c r="AR199" s="344"/>
      <c r="AS199" s="344"/>
      <c r="AT199" s="344"/>
    </row>
    <row r="200" spans="2:46" ht="17.399999999999999">
      <c r="B200" s="344"/>
      <c r="C200" s="344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</row>
    <row r="201" spans="2:46" ht="17.399999999999999">
      <c r="B201" s="344"/>
      <c r="C201" s="344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  <c r="AA201" s="344"/>
      <c r="AB201" s="344"/>
      <c r="AC201" s="344"/>
      <c r="AD201" s="344"/>
      <c r="AE201" s="344"/>
      <c r="AF201" s="344"/>
      <c r="AG201" s="344"/>
      <c r="AH201" s="344"/>
      <c r="AI201" s="344"/>
      <c r="AJ201" s="344"/>
      <c r="AK201" s="344"/>
      <c r="AL201" s="344"/>
      <c r="AM201" s="344"/>
      <c r="AN201" s="344"/>
      <c r="AO201" s="344"/>
      <c r="AP201" s="344"/>
      <c r="AQ201" s="344"/>
      <c r="AR201" s="344"/>
      <c r="AS201" s="344"/>
      <c r="AT201" s="344"/>
    </row>
    <row r="202" spans="2:46" ht="17.399999999999999">
      <c r="B202" s="344"/>
      <c r="C202" s="344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</row>
    <row r="203" spans="2:46" ht="17.399999999999999">
      <c r="B203" s="344"/>
      <c r="C203" s="344"/>
      <c r="D203" s="344"/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  <c r="AA203" s="344"/>
      <c r="AB203" s="344"/>
      <c r="AC203" s="344"/>
      <c r="AD203" s="344"/>
      <c r="AE203" s="344"/>
      <c r="AF203" s="344"/>
      <c r="AG203" s="344"/>
      <c r="AH203" s="344"/>
      <c r="AI203" s="344"/>
      <c r="AJ203" s="344"/>
      <c r="AK203" s="344"/>
      <c r="AL203" s="344"/>
      <c r="AM203" s="344"/>
      <c r="AN203" s="344"/>
      <c r="AO203" s="344"/>
      <c r="AP203" s="344"/>
      <c r="AQ203" s="344"/>
      <c r="AR203" s="344"/>
      <c r="AS203" s="344"/>
      <c r="AT203" s="344"/>
    </row>
    <row r="204" spans="2:46" ht="17.399999999999999">
      <c r="B204" s="344"/>
      <c r="C204" s="344"/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</row>
    <row r="205" spans="2:46" ht="17.399999999999999">
      <c r="B205" s="344"/>
      <c r="C205" s="344"/>
      <c r="D205" s="344"/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44"/>
      <c r="AD205" s="344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44"/>
      <c r="AQ205" s="344"/>
      <c r="AR205" s="344"/>
      <c r="AS205" s="344"/>
      <c r="AT205" s="344"/>
    </row>
    <row r="206" spans="2:46" ht="17.399999999999999">
      <c r="B206" s="344"/>
      <c r="C206" s="344"/>
      <c r="D206" s="344"/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</row>
    <row r="207" spans="2:46" ht="17.399999999999999"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  <c r="AA207" s="344"/>
      <c r="AB207" s="344"/>
      <c r="AC207" s="344"/>
      <c r="AD207" s="344"/>
      <c r="AE207" s="344"/>
      <c r="AF207" s="344"/>
      <c r="AG207" s="344"/>
      <c r="AH207" s="344"/>
      <c r="AI207" s="344"/>
      <c r="AJ207" s="344"/>
      <c r="AK207" s="344"/>
      <c r="AL207" s="344"/>
      <c r="AM207" s="344"/>
      <c r="AN207" s="344"/>
      <c r="AO207" s="344"/>
      <c r="AP207" s="344"/>
      <c r="AQ207" s="344"/>
      <c r="AR207" s="344"/>
      <c r="AS207" s="344"/>
      <c r="AT207" s="344"/>
    </row>
    <row r="208" spans="2:46" ht="17.399999999999999">
      <c r="B208" s="344"/>
      <c r="C208" s="344"/>
      <c r="D208" s="344"/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</row>
    <row r="209" spans="2:46" ht="17.399999999999999">
      <c r="B209" s="344"/>
      <c r="C209" s="344"/>
      <c r="D209" s="344"/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44"/>
      <c r="AD209" s="344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44"/>
      <c r="AQ209" s="344"/>
      <c r="AR209" s="344"/>
      <c r="AS209" s="344"/>
      <c r="AT209" s="344"/>
    </row>
    <row r="210" spans="2:46" ht="17.399999999999999">
      <c r="B210" s="344"/>
      <c r="C210" s="344"/>
      <c r="D210" s="344"/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</row>
    <row r="211" spans="2:46" ht="17.399999999999999">
      <c r="B211" s="344"/>
      <c r="C211" s="344"/>
      <c r="D211" s="344"/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  <c r="AA211" s="344"/>
      <c r="AB211" s="344"/>
      <c r="AC211" s="344"/>
      <c r="AD211" s="344"/>
      <c r="AE211" s="344"/>
      <c r="AF211" s="344"/>
      <c r="AG211" s="344"/>
      <c r="AH211" s="344"/>
      <c r="AI211" s="344"/>
      <c r="AJ211" s="344"/>
      <c r="AK211" s="344"/>
      <c r="AL211" s="344"/>
      <c r="AM211" s="344"/>
      <c r="AN211" s="344"/>
      <c r="AO211" s="344"/>
      <c r="AP211" s="344"/>
      <c r="AQ211" s="344"/>
      <c r="AR211" s="344"/>
      <c r="AS211" s="344"/>
      <c r="AT211" s="344"/>
    </row>
    <row r="212" spans="2:46" ht="17.399999999999999">
      <c r="B212" s="344"/>
      <c r="C212" s="344"/>
      <c r="D212" s="344"/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</row>
    <row r="213" spans="2:46" ht="17.399999999999999">
      <c r="B213" s="344"/>
      <c r="C213" s="344"/>
      <c r="D213" s="344"/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  <c r="AA213" s="344"/>
      <c r="AB213" s="344"/>
      <c r="AC213" s="344"/>
      <c r="AD213" s="344"/>
      <c r="AE213" s="344"/>
      <c r="AF213" s="344"/>
      <c r="AG213" s="344"/>
      <c r="AH213" s="344"/>
      <c r="AI213" s="344"/>
      <c r="AJ213" s="344"/>
      <c r="AK213" s="344"/>
      <c r="AL213" s="344"/>
      <c r="AM213" s="344"/>
      <c r="AN213" s="344"/>
      <c r="AO213" s="344"/>
      <c r="AP213" s="344"/>
      <c r="AQ213" s="344"/>
      <c r="AR213" s="344"/>
      <c r="AS213" s="344"/>
      <c r="AT213" s="344"/>
    </row>
    <row r="214" spans="2:46" ht="17.399999999999999">
      <c r="B214" s="344"/>
      <c r="C214" s="344"/>
      <c r="D214" s="344"/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</row>
    <row r="215" spans="2:46" ht="17.399999999999999">
      <c r="B215" s="344"/>
      <c r="C215" s="344"/>
      <c r="D215" s="344"/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44"/>
      <c r="AD215" s="344"/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44"/>
      <c r="AQ215" s="344"/>
      <c r="AR215" s="344"/>
      <c r="AS215" s="344"/>
      <c r="AT215" s="344"/>
    </row>
    <row r="216" spans="2:46" ht="17.399999999999999">
      <c r="B216" s="344"/>
      <c r="C216" s="344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</row>
    <row r="217" spans="2:46" ht="17.399999999999999">
      <c r="B217" s="344"/>
      <c r="C217" s="344"/>
      <c r="D217" s="344"/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44"/>
      <c r="AD217" s="344"/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44"/>
      <c r="AQ217" s="344"/>
      <c r="AR217" s="344"/>
      <c r="AS217" s="344"/>
      <c r="AT217" s="344"/>
    </row>
    <row r="218" spans="2:46" ht="17.399999999999999">
      <c r="B218" s="344"/>
      <c r="C218" s="344"/>
      <c r="D218" s="344"/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</row>
    <row r="219" spans="2:46" ht="17.399999999999999">
      <c r="B219" s="344"/>
      <c r="C219" s="344"/>
      <c r="D219" s="344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44"/>
      <c r="AD219" s="344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44"/>
      <c r="AQ219" s="344"/>
      <c r="AR219" s="344"/>
      <c r="AS219" s="344"/>
      <c r="AT219" s="344"/>
    </row>
    <row r="220" spans="2:46" ht="17.399999999999999">
      <c r="B220" s="344"/>
      <c r="C220" s="344"/>
      <c r="D220" s="344"/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</row>
    <row r="221" spans="2:46" ht="17.399999999999999">
      <c r="B221" s="344"/>
      <c r="C221" s="344"/>
      <c r="D221" s="344"/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44"/>
      <c r="AF221" s="344"/>
      <c r="AG221" s="344"/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44"/>
      <c r="AT221" s="344"/>
    </row>
    <row r="222" spans="2:46" ht="17.399999999999999">
      <c r="B222" s="344"/>
      <c r="C222" s="344"/>
      <c r="D222" s="344"/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</row>
    <row r="223" spans="2:46" ht="17.399999999999999">
      <c r="B223" s="344"/>
      <c r="C223" s="344"/>
      <c r="D223" s="344"/>
      <c r="E223" s="344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44"/>
      <c r="AF223" s="344"/>
      <c r="AG223" s="344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44"/>
      <c r="AT223" s="344"/>
    </row>
    <row r="224" spans="2:46" ht="17.399999999999999">
      <c r="B224" s="344"/>
      <c r="C224" s="344"/>
      <c r="D224" s="344"/>
      <c r="E224" s="344"/>
      <c r="F224" s="344"/>
      <c r="G224" s="344"/>
      <c r="H224" s="344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</row>
    <row r="225" spans="2:46" ht="17.399999999999999">
      <c r="B225" s="344"/>
      <c r="C225" s="344"/>
      <c r="D225" s="344"/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344"/>
      <c r="AA225" s="344"/>
      <c r="AB225" s="344"/>
      <c r="AC225" s="344"/>
      <c r="AD225" s="344"/>
      <c r="AE225" s="344"/>
      <c r="AF225" s="344"/>
      <c r="AG225" s="344"/>
      <c r="AH225" s="344"/>
      <c r="AI225" s="344"/>
      <c r="AJ225" s="344"/>
      <c r="AK225" s="344"/>
      <c r="AL225" s="344"/>
      <c r="AM225" s="344"/>
      <c r="AN225" s="344"/>
      <c r="AO225" s="344"/>
      <c r="AP225" s="344"/>
      <c r="AQ225" s="344"/>
      <c r="AR225" s="344"/>
      <c r="AS225" s="344"/>
      <c r="AT225" s="344"/>
    </row>
    <row r="226" spans="2:46" ht="17.399999999999999">
      <c r="B226" s="344"/>
      <c r="C226" s="344"/>
      <c r="D226" s="344"/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  <c r="AL226" s="344"/>
      <c r="AM226" s="344"/>
      <c r="AN226" s="344"/>
      <c r="AO226" s="344"/>
      <c r="AP226" s="344"/>
      <c r="AQ226" s="344"/>
      <c r="AR226" s="344"/>
      <c r="AS226" s="344"/>
      <c r="AT226" s="344"/>
    </row>
    <row r="227" spans="2:46" ht="17.399999999999999">
      <c r="B227" s="344"/>
      <c r="C227" s="344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344"/>
      <c r="AA227" s="344"/>
      <c r="AB227" s="344"/>
      <c r="AC227" s="344"/>
      <c r="AD227" s="344"/>
      <c r="AE227" s="344"/>
      <c r="AF227" s="344"/>
      <c r="AG227" s="344"/>
      <c r="AH227" s="344"/>
      <c r="AI227" s="344"/>
      <c r="AJ227" s="344"/>
      <c r="AK227" s="344"/>
      <c r="AL227" s="344"/>
      <c r="AM227" s="344"/>
      <c r="AN227" s="344"/>
      <c r="AO227" s="344"/>
      <c r="AP227" s="344"/>
      <c r="AQ227" s="344"/>
      <c r="AR227" s="344"/>
      <c r="AS227" s="344"/>
      <c r="AT227" s="344"/>
    </row>
  </sheetData>
  <sortState xmlns:xlrd2="http://schemas.microsoft.com/office/spreadsheetml/2017/richdata2" ref="B3:E35">
    <sortCondition ref="E3:E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8"/>
  <sheetViews>
    <sheetView workbookViewId="0">
      <selection activeCell="E39" sqref="E39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52" t="s">
        <v>96</v>
      </c>
      <c r="B1" s="352"/>
      <c r="C1" s="352"/>
      <c r="D1" s="352"/>
      <c r="E1" s="352"/>
      <c r="F1" s="352"/>
      <c r="G1" s="352"/>
      <c r="H1" s="353"/>
      <c r="I1" s="353"/>
      <c r="J1" s="353"/>
      <c r="K1" s="353"/>
      <c r="L1" s="353"/>
    </row>
    <row r="2" spans="1:12" ht="17.399999999999999">
      <c r="A2" s="344"/>
      <c r="B2" s="344"/>
      <c r="C2" s="346" t="s">
        <v>91</v>
      </c>
      <c r="D2" s="346"/>
      <c r="E2" s="346"/>
      <c r="F2" s="346" t="s">
        <v>90</v>
      </c>
      <c r="G2" s="346"/>
    </row>
    <row r="3" spans="1:12" ht="17.399999999999999">
      <c r="A3" s="344"/>
      <c r="B3" s="344"/>
      <c r="C3" s="346">
        <v>20</v>
      </c>
      <c r="D3" s="346"/>
      <c r="E3" s="346"/>
      <c r="F3" s="346" t="s">
        <v>94</v>
      </c>
      <c r="G3" s="346"/>
    </row>
    <row r="4" spans="1:12" ht="17.399999999999999">
      <c r="A4" s="344"/>
      <c r="B4" s="344"/>
      <c r="C4" s="346" t="s">
        <v>93</v>
      </c>
      <c r="D4" s="346" t="s">
        <v>92</v>
      </c>
      <c r="E4" s="363"/>
      <c r="F4" s="346" t="s">
        <v>95</v>
      </c>
      <c r="G4" s="346" t="s">
        <v>92</v>
      </c>
    </row>
    <row r="5" spans="1:12" ht="17.399999999999999">
      <c r="A5" s="346">
        <v>1</v>
      </c>
      <c r="B5" s="344" t="s">
        <v>49</v>
      </c>
      <c r="C5" s="346">
        <v>2956</v>
      </c>
      <c r="D5" s="350">
        <v>147.80000000000001</v>
      </c>
      <c r="E5" s="361"/>
      <c r="F5" s="346">
        <v>2891</v>
      </c>
      <c r="G5" s="350">
        <v>144.55000000000001</v>
      </c>
    </row>
    <row r="6" spans="1:12" ht="17.399999999999999">
      <c r="A6" s="346">
        <v>2</v>
      </c>
      <c r="B6" s="344" t="s">
        <v>27</v>
      </c>
      <c r="C6" s="351">
        <v>2952</v>
      </c>
      <c r="D6" s="350">
        <v>147.6</v>
      </c>
      <c r="E6" s="361"/>
      <c r="F6" s="351">
        <v>2952</v>
      </c>
      <c r="G6" s="350">
        <v>147.6</v>
      </c>
    </row>
    <row r="7" spans="1:12" ht="17.399999999999999">
      <c r="A7" s="346">
        <v>3</v>
      </c>
      <c r="B7" s="344" t="s">
        <v>23</v>
      </c>
      <c r="C7" s="351">
        <v>2951</v>
      </c>
      <c r="D7" s="350">
        <v>147.55000000000001</v>
      </c>
      <c r="E7" s="361"/>
      <c r="F7" s="351">
        <v>2951</v>
      </c>
      <c r="G7" s="350">
        <v>147.55000000000001</v>
      </c>
    </row>
    <row r="8" spans="1:12" ht="17.399999999999999">
      <c r="A8" s="346">
        <v>4</v>
      </c>
      <c r="B8" s="344" t="s">
        <v>50</v>
      </c>
      <c r="C8" s="346">
        <v>2919</v>
      </c>
      <c r="D8" s="350">
        <v>145.94999999999999</v>
      </c>
      <c r="E8" s="361"/>
      <c r="F8" s="346">
        <v>2919</v>
      </c>
      <c r="G8" s="350">
        <v>145.94999999999999</v>
      </c>
    </row>
    <row r="9" spans="1:12" ht="17.399999999999999">
      <c r="A9" s="346">
        <v>5</v>
      </c>
      <c r="B9" s="344" t="s">
        <v>66</v>
      </c>
      <c r="C9" s="346">
        <v>2916</v>
      </c>
      <c r="D9" s="350">
        <v>145.80000000000001</v>
      </c>
      <c r="E9" s="361"/>
      <c r="F9" s="351">
        <v>2916</v>
      </c>
      <c r="G9" s="350">
        <v>145.80000000000001</v>
      </c>
      <c r="I9" s="362"/>
    </row>
    <row r="10" spans="1:12" ht="17.399999999999999">
      <c r="A10" s="346">
        <v>6</v>
      </c>
      <c r="B10" s="344" t="s">
        <v>22</v>
      </c>
      <c r="C10" s="346">
        <v>2898</v>
      </c>
      <c r="D10" s="350">
        <v>144.9</v>
      </c>
      <c r="E10" s="361"/>
      <c r="F10" s="346">
        <v>2898</v>
      </c>
      <c r="G10" s="350">
        <v>144.9</v>
      </c>
    </row>
    <row r="11" spans="1:12" ht="17.399999999999999">
      <c r="A11" s="346">
        <v>7</v>
      </c>
      <c r="B11" s="344" t="s">
        <v>24</v>
      </c>
      <c r="C11" s="346">
        <v>2887</v>
      </c>
      <c r="D11" s="350">
        <v>144.35</v>
      </c>
      <c r="E11" s="361"/>
      <c r="F11" s="346">
        <v>2885</v>
      </c>
      <c r="G11" s="350">
        <v>144.25</v>
      </c>
    </row>
    <row r="12" spans="1:12" ht="17.399999999999999">
      <c r="A12" s="346">
        <v>8</v>
      </c>
      <c r="B12" s="344" t="s">
        <v>38</v>
      </c>
      <c r="C12" s="346">
        <v>2887</v>
      </c>
      <c r="D12" s="350">
        <v>144.35</v>
      </c>
      <c r="E12" s="361"/>
      <c r="F12" s="346">
        <v>2887</v>
      </c>
      <c r="G12" s="350">
        <v>144.35</v>
      </c>
    </row>
    <row r="13" spans="1:12" ht="17.399999999999999">
      <c r="A13" s="346">
        <v>9</v>
      </c>
      <c r="B13" s="344" t="s">
        <v>54</v>
      </c>
      <c r="C13" s="346">
        <v>2869</v>
      </c>
      <c r="D13" s="350">
        <v>143.44999999999999</v>
      </c>
      <c r="E13" s="361"/>
      <c r="F13" s="346">
        <v>2869</v>
      </c>
      <c r="G13" s="350">
        <v>143.44999999999999</v>
      </c>
    </row>
    <row r="14" spans="1:12" ht="17.399999999999999">
      <c r="A14" s="346">
        <v>10</v>
      </c>
      <c r="B14" s="344" t="s">
        <v>26</v>
      </c>
      <c r="C14" s="346">
        <v>2861</v>
      </c>
      <c r="D14" s="350">
        <v>143.05000000000001</v>
      </c>
      <c r="E14" s="361"/>
      <c r="F14" s="346">
        <v>2832</v>
      </c>
      <c r="G14" s="350">
        <v>141.6</v>
      </c>
    </row>
    <row r="15" spans="1:12" ht="17.399999999999999">
      <c r="A15" s="346">
        <v>11</v>
      </c>
      <c r="B15" s="344" t="s">
        <v>25</v>
      </c>
      <c r="C15" s="346">
        <v>2846</v>
      </c>
      <c r="D15" s="350">
        <v>142.30000000000001</v>
      </c>
      <c r="F15" s="346">
        <v>2824</v>
      </c>
      <c r="G15" s="350">
        <v>141.19999999999999</v>
      </c>
    </row>
    <row r="16" spans="1:12" ht="17.399999999999999">
      <c r="A16" s="346">
        <v>12</v>
      </c>
      <c r="B16" s="344" t="s">
        <v>3</v>
      </c>
      <c r="C16" s="346">
        <v>2813</v>
      </c>
      <c r="D16" s="350">
        <v>140.65</v>
      </c>
      <c r="E16" s="361"/>
      <c r="F16" s="346">
        <v>2765</v>
      </c>
      <c r="G16" s="350">
        <v>138.25</v>
      </c>
    </row>
    <row r="17" spans="1:7" ht="17.399999999999999">
      <c r="A17" s="346">
        <v>13</v>
      </c>
      <c r="B17" s="344" t="s">
        <v>12</v>
      </c>
      <c r="C17" s="351">
        <v>2810</v>
      </c>
      <c r="D17" s="350">
        <v>140.5</v>
      </c>
      <c r="E17" s="361" t="s">
        <v>91</v>
      </c>
      <c r="F17" s="351">
        <v>2810</v>
      </c>
      <c r="G17" s="350">
        <v>140.5</v>
      </c>
    </row>
    <row r="18" spans="1:7" ht="17.399999999999999">
      <c r="A18" s="346">
        <v>14</v>
      </c>
      <c r="B18" s="344" t="s">
        <v>60</v>
      </c>
      <c r="C18" s="346">
        <v>2803</v>
      </c>
      <c r="D18" s="350">
        <v>140.15</v>
      </c>
      <c r="E18" s="361"/>
      <c r="F18" s="351">
        <v>2803</v>
      </c>
      <c r="G18" s="350">
        <v>140.15</v>
      </c>
    </row>
    <row r="19" spans="1:7" ht="17.399999999999999">
      <c r="A19" s="346">
        <v>15</v>
      </c>
      <c r="B19" s="344" t="s">
        <v>30</v>
      </c>
      <c r="C19" s="346">
        <v>2799</v>
      </c>
      <c r="D19" s="350">
        <v>139.94999999999999</v>
      </c>
      <c r="E19" s="361"/>
      <c r="F19" s="346">
        <v>2786</v>
      </c>
      <c r="G19" s="350">
        <v>139.30000000000001</v>
      </c>
    </row>
    <row r="20" spans="1:7" ht="17.399999999999999">
      <c r="A20" s="346">
        <v>16</v>
      </c>
      <c r="B20" s="344" t="s">
        <v>83</v>
      </c>
      <c r="C20" s="346">
        <v>2796</v>
      </c>
      <c r="D20" s="350">
        <v>139.80000000000001</v>
      </c>
      <c r="E20" s="361"/>
      <c r="F20" s="351">
        <v>2796</v>
      </c>
      <c r="G20" s="350">
        <v>139.80000000000001</v>
      </c>
    </row>
    <row r="21" spans="1:7" ht="17.399999999999999">
      <c r="A21" s="346">
        <v>17</v>
      </c>
      <c r="B21" s="344" t="s">
        <v>36</v>
      </c>
      <c r="C21" s="346">
        <v>2767</v>
      </c>
      <c r="D21" s="350">
        <v>138.35</v>
      </c>
      <c r="E21" s="361"/>
      <c r="F21" s="346">
        <v>2742</v>
      </c>
      <c r="G21" s="350">
        <v>137.1</v>
      </c>
    </row>
    <row r="22" spans="1:7" ht="17.399999999999999">
      <c r="A22" s="346">
        <v>18</v>
      </c>
      <c r="B22" s="344" t="s">
        <v>4</v>
      </c>
      <c r="C22" s="346">
        <v>2757</v>
      </c>
      <c r="D22" s="350">
        <v>137.85</v>
      </c>
      <c r="E22" s="361"/>
      <c r="F22" s="346">
        <v>2757</v>
      </c>
      <c r="G22" s="350">
        <v>137.85</v>
      </c>
    </row>
    <row r="23" spans="1:7" ht="17.399999999999999">
      <c r="A23" s="346">
        <v>19</v>
      </c>
      <c r="B23" s="344" t="s">
        <v>29</v>
      </c>
      <c r="C23" s="346">
        <v>2736</v>
      </c>
      <c r="D23" s="350">
        <v>136.80000000000001</v>
      </c>
      <c r="E23" s="361"/>
      <c r="F23" s="346">
        <v>2736</v>
      </c>
      <c r="G23" s="350">
        <v>136.80000000000001</v>
      </c>
    </row>
    <row r="24" spans="1:7" ht="17.399999999999999">
      <c r="A24" s="346">
        <v>20</v>
      </c>
      <c r="B24" s="344" t="s">
        <v>28</v>
      </c>
      <c r="C24" s="346">
        <v>2714</v>
      </c>
      <c r="D24" s="350">
        <v>135.69999999999999</v>
      </c>
      <c r="F24" s="346">
        <v>2684</v>
      </c>
      <c r="G24" s="350">
        <v>134.19999999999999</v>
      </c>
    </row>
    <row r="25" spans="1:7" ht="17.399999999999999">
      <c r="A25" s="346">
        <v>21</v>
      </c>
      <c r="B25" s="344" t="s">
        <v>78</v>
      </c>
      <c r="C25" s="346">
        <v>2699</v>
      </c>
      <c r="D25" s="350">
        <v>134.94999999999999</v>
      </c>
      <c r="E25" s="361"/>
      <c r="F25" s="351">
        <v>2699</v>
      </c>
      <c r="G25" s="350">
        <v>134.94999999999999</v>
      </c>
    </row>
    <row r="26" spans="1:7" ht="17.399999999999999">
      <c r="A26" s="346">
        <v>22</v>
      </c>
      <c r="B26" s="344" t="s">
        <v>37</v>
      </c>
      <c r="C26" s="351">
        <v>2675</v>
      </c>
      <c r="D26" s="350">
        <v>133.75</v>
      </c>
      <c r="E26" s="361"/>
      <c r="F26" s="351">
        <v>2675</v>
      </c>
      <c r="G26" s="350">
        <v>133.75</v>
      </c>
    </row>
    <row r="27" spans="1:7" ht="17.399999999999999">
      <c r="A27" s="346">
        <v>23</v>
      </c>
      <c r="B27" s="344" t="s">
        <v>34</v>
      </c>
      <c r="C27" s="351">
        <v>2666</v>
      </c>
      <c r="D27" s="350">
        <v>133.30000000000001</v>
      </c>
      <c r="E27" s="361"/>
      <c r="F27" s="351">
        <v>2509</v>
      </c>
      <c r="G27" s="350">
        <v>125.45</v>
      </c>
    </row>
    <row r="28" spans="1:7" ht="17.399999999999999">
      <c r="A28" s="346">
        <v>24</v>
      </c>
      <c r="B28" s="344" t="s">
        <v>51</v>
      </c>
      <c r="C28" s="351">
        <v>2639</v>
      </c>
      <c r="D28" s="350">
        <v>131.94999999999999</v>
      </c>
      <c r="F28" s="351">
        <v>0</v>
      </c>
      <c r="G28" s="350">
        <v>0</v>
      </c>
    </row>
    <row r="29" spans="1:7" ht="17.399999999999999">
      <c r="A29" s="346">
        <v>25</v>
      </c>
      <c r="B29" s="344" t="s">
        <v>55</v>
      </c>
      <c r="C29" s="346">
        <v>2635</v>
      </c>
      <c r="D29" s="350">
        <v>131.75</v>
      </c>
      <c r="E29" s="361"/>
      <c r="F29" s="351">
        <v>2635</v>
      </c>
      <c r="G29" s="350">
        <v>131.75</v>
      </c>
    </row>
    <row r="30" spans="1:7" ht="17.399999999999999">
      <c r="A30" s="346">
        <v>26</v>
      </c>
      <c r="B30" s="344" t="s">
        <v>53</v>
      </c>
      <c r="C30" s="351">
        <v>2613</v>
      </c>
      <c r="D30" s="350">
        <v>130.65</v>
      </c>
      <c r="E30" s="361"/>
      <c r="F30" s="351">
        <v>2551</v>
      </c>
      <c r="G30" s="350">
        <v>127.55</v>
      </c>
    </row>
    <row r="31" spans="1:7" ht="17.399999999999999">
      <c r="A31" s="346">
        <v>27</v>
      </c>
      <c r="B31" s="344" t="s">
        <v>32</v>
      </c>
      <c r="C31" s="351">
        <v>2539</v>
      </c>
      <c r="D31" s="350">
        <v>126.95</v>
      </c>
      <c r="E31" s="361"/>
      <c r="F31" s="351">
        <v>2539</v>
      </c>
      <c r="G31" s="350">
        <v>126.95</v>
      </c>
    </row>
    <row r="32" spans="1:7" ht="17.399999999999999">
      <c r="A32" s="346">
        <v>28</v>
      </c>
      <c r="B32" s="344" t="s">
        <v>104</v>
      </c>
      <c r="C32" s="351">
        <v>2537</v>
      </c>
      <c r="D32" s="350">
        <v>126.85</v>
      </c>
      <c r="E32" s="361"/>
      <c r="F32" s="351">
        <v>2537</v>
      </c>
      <c r="G32" s="350">
        <v>126.85</v>
      </c>
    </row>
    <row r="33" spans="1:7" ht="17.399999999999999">
      <c r="A33" s="346">
        <v>29</v>
      </c>
      <c r="B33" s="344" t="s">
        <v>41</v>
      </c>
      <c r="C33" s="346">
        <v>2515</v>
      </c>
      <c r="D33" s="350">
        <v>125.75</v>
      </c>
      <c r="E33" s="361"/>
      <c r="F33" s="351">
        <v>2437</v>
      </c>
      <c r="G33" s="350">
        <v>121.85</v>
      </c>
    </row>
    <row r="34" spans="1:7" ht="17.399999999999999">
      <c r="A34" s="346">
        <v>30</v>
      </c>
      <c r="B34" s="344" t="s">
        <v>33</v>
      </c>
      <c r="C34" s="351">
        <v>2501</v>
      </c>
      <c r="D34" s="350">
        <v>125.05</v>
      </c>
      <c r="E34" s="361"/>
      <c r="F34" s="351">
        <v>2389</v>
      </c>
      <c r="G34" s="350">
        <v>119.45</v>
      </c>
    </row>
    <row r="35" spans="1:7" ht="17.399999999999999">
      <c r="A35" s="346">
        <v>31</v>
      </c>
      <c r="B35" s="344" t="s">
        <v>63</v>
      </c>
      <c r="C35" s="346">
        <v>2487</v>
      </c>
      <c r="D35" s="350">
        <v>124.35</v>
      </c>
      <c r="E35" s="361"/>
      <c r="F35" s="351">
        <v>2487</v>
      </c>
      <c r="G35" s="350">
        <v>124.35</v>
      </c>
    </row>
    <row r="36" spans="1:7" ht="17.399999999999999">
      <c r="A36" s="346">
        <v>32</v>
      </c>
      <c r="B36" s="344" t="s">
        <v>77</v>
      </c>
      <c r="C36" s="351">
        <v>2471</v>
      </c>
      <c r="D36" s="350">
        <v>123.55</v>
      </c>
      <c r="E36" s="361"/>
      <c r="F36" s="351">
        <v>2471</v>
      </c>
      <c r="G36" s="350">
        <v>123.55</v>
      </c>
    </row>
    <row r="37" spans="1:7" ht="17.399999999999999">
      <c r="A37" s="346">
        <v>33</v>
      </c>
      <c r="B37" s="344" t="s">
        <v>61</v>
      </c>
      <c r="C37" s="346">
        <v>2465</v>
      </c>
      <c r="D37" s="350">
        <v>123.25</v>
      </c>
      <c r="E37" s="361" t="s">
        <v>91</v>
      </c>
      <c r="F37" s="351">
        <v>2465</v>
      </c>
      <c r="G37" s="350">
        <v>123.25</v>
      </c>
    </row>
    <row r="38" spans="1:7" ht="17.399999999999999">
      <c r="A38" s="346">
        <v>34</v>
      </c>
      <c r="B38" s="344" t="s">
        <v>35</v>
      </c>
      <c r="C38" s="351">
        <v>2461</v>
      </c>
      <c r="D38" s="350">
        <v>123.05</v>
      </c>
      <c r="E38" s="361" t="s">
        <v>91</v>
      </c>
      <c r="F38" s="351">
        <v>2461</v>
      </c>
      <c r="G38" s="350">
        <v>123.05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5"/>
  <sheetViews>
    <sheetView workbookViewId="0">
      <selection activeCell="L41" sqref="L41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68" t="s">
        <v>101</v>
      </c>
      <c r="C1" s="368"/>
      <c r="D1" s="368"/>
      <c r="E1" s="368"/>
      <c r="F1" s="36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27</v>
      </c>
      <c r="C3" s="73">
        <v>2940</v>
      </c>
      <c r="D3" s="135">
        <v>147</v>
      </c>
      <c r="E3" s="292">
        <v>30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66</v>
      </c>
      <c r="C4" s="73">
        <v>2880</v>
      </c>
      <c r="D4" s="135">
        <v>144</v>
      </c>
      <c r="E4" s="292">
        <v>30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24</v>
      </c>
      <c r="C5" s="73">
        <v>2854</v>
      </c>
      <c r="D5" s="135">
        <v>142.69999999999999</v>
      </c>
      <c r="E5" s="292">
        <v>29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54</v>
      </c>
      <c r="C6" s="73">
        <v>2868</v>
      </c>
      <c r="D6" s="135">
        <v>143.4</v>
      </c>
      <c r="E6" s="292">
        <v>28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102</v>
      </c>
      <c r="C7" s="95">
        <v>2905</v>
      </c>
      <c r="D7" s="135">
        <v>145.25</v>
      </c>
      <c r="E7" s="292">
        <v>27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38</v>
      </c>
      <c r="C8" s="73">
        <v>2843</v>
      </c>
      <c r="D8" s="135">
        <v>142.15</v>
      </c>
      <c r="E8" s="292">
        <v>27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26</v>
      </c>
      <c r="C9" s="73">
        <v>2832</v>
      </c>
      <c r="D9" s="135">
        <v>141.6</v>
      </c>
      <c r="E9" s="292">
        <v>26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25</v>
      </c>
      <c r="C10" s="73">
        <v>2785</v>
      </c>
      <c r="D10" s="135">
        <v>139.25</v>
      </c>
      <c r="E10" s="292">
        <v>24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49</v>
      </c>
      <c r="C11" s="73">
        <v>0</v>
      </c>
      <c r="D11" s="135">
        <v>0</v>
      </c>
      <c r="E11" s="292">
        <v>0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50</v>
      </c>
      <c r="C12" s="53">
        <v>0</v>
      </c>
      <c r="D12" s="138">
        <v>0</v>
      </c>
      <c r="E12" s="358">
        <v>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22</v>
      </c>
      <c r="C13" s="306">
        <v>0</v>
      </c>
      <c r="D13" s="138">
        <v>0</v>
      </c>
      <c r="E13" s="367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5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60</v>
      </c>
      <c r="C16" s="95">
        <v>2756</v>
      </c>
      <c r="D16" s="124">
        <v>137.80000000000001</v>
      </c>
      <c r="E16" s="125">
        <v>30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3</v>
      </c>
      <c r="C17" s="73">
        <v>2704</v>
      </c>
      <c r="D17" s="124">
        <v>135.19999999999999</v>
      </c>
      <c r="E17" s="125">
        <v>30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29</v>
      </c>
      <c r="C18" s="73">
        <v>2695</v>
      </c>
      <c r="D18" s="124">
        <v>134.75</v>
      </c>
      <c r="E18" s="125">
        <v>30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12</v>
      </c>
      <c r="C19" s="73">
        <v>2810</v>
      </c>
      <c r="D19" s="124">
        <v>140.5</v>
      </c>
      <c r="E19" s="125">
        <v>29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4</v>
      </c>
      <c r="C20" s="95">
        <v>2596</v>
      </c>
      <c r="D20" s="124">
        <v>129.80000000000001</v>
      </c>
      <c r="E20" s="125">
        <v>28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28</v>
      </c>
      <c r="C21" s="95">
        <v>2585</v>
      </c>
      <c r="D21" s="124">
        <v>129.25</v>
      </c>
      <c r="E21" s="140">
        <v>28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55</v>
      </c>
      <c r="C22" s="73">
        <v>2551</v>
      </c>
      <c r="D22" s="124">
        <v>127.55</v>
      </c>
      <c r="E22" s="125">
        <v>28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30</v>
      </c>
      <c r="C23" s="73">
        <v>2786</v>
      </c>
      <c r="D23" s="124">
        <v>139.30000000000001</v>
      </c>
      <c r="E23" s="125">
        <v>27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3" t="s">
        <v>36</v>
      </c>
      <c r="C24" s="73">
        <v>2742</v>
      </c>
      <c r="D24" s="124">
        <v>137.1</v>
      </c>
      <c r="E24" s="125">
        <v>26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3" t="s">
        <v>37</v>
      </c>
      <c r="C25" s="73">
        <v>2605</v>
      </c>
      <c r="D25" s="124">
        <v>130.25</v>
      </c>
      <c r="E25" s="140">
        <v>26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>
        <v>11</v>
      </c>
      <c r="B26" s="126" t="s">
        <v>83</v>
      </c>
      <c r="C26" s="96">
        <v>2780</v>
      </c>
      <c r="D26" s="293">
        <v>139</v>
      </c>
      <c r="E26" s="129">
        <v>25</v>
      </c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64">
        <v>12</v>
      </c>
      <c r="B27" s="126" t="s">
        <v>78</v>
      </c>
      <c r="C27" s="96">
        <v>2596</v>
      </c>
      <c r="D27" s="293">
        <v>129.80000000000001</v>
      </c>
      <c r="E27" s="129">
        <v>24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/>
      <c r="B28" s="48"/>
      <c r="C28" s="49"/>
      <c r="D28" s="50"/>
      <c r="E28" s="51"/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71"/>
      <c r="B29" s="119" t="s">
        <v>6</v>
      </c>
      <c r="C29" s="120" t="s">
        <v>1</v>
      </c>
      <c r="D29" s="121" t="s">
        <v>11</v>
      </c>
      <c r="E29" s="122" t="s">
        <v>5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1</v>
      </c>
      <c r="B30" s="123" t="s">
        <v>31</v>
      </c>
      <c r="C30" s="73">
        <v>2525</v>
      </c>
      <c r="D30" s="124">
        <v>126.25</v>
      </c>
      <c r="E30" s="125">
        <v>30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2</v>
      </c>
      <c r="B31" s="123" t="s">
        <v>77</v>
      </c>
      <c r="C31" s="73">
        <v>2439</v>
      </c>
      <c r="D31" s="124">
        <v>121.95</v>
      </c>
      <c r="E31" s="125">
        <v>30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3</v>
      </c>
      <c r="B32" s="123" t="s">
        <v>63</v>
      </c>
      <c r="C32" s="73">
        <v>2471</v>
      </c>
      <c r="D32" s="124">
        <v>123.55</v>
      </c>
      <c r="E32" s="125">
        <v>29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4</v>
      </c>
      <c r="B33" s="123" t="s">
        <v>32</v>
      </c>
      <c r="C33" s="73">
        <v>2455</v>
      </c>
      <c r="D33" s="124">
        <v>122.75</v>
      </c>
      <c r="E33" s="125">
        <v>29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5</v>
      </c>
      <c r="B34" s="123" t="s">
        <v>41</v>
      </c>
      <c r="C34" s="73">
        <v>2353</v>
      </c>
      <c r="D34" s="52">
        <v>117.65</v>
      </c>
      <c r="E34" s="125">
        <v>29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6</v>
      </c>
      <c r="B35" s="123" t="s">
        <v>61</v>
      </c>
      <c r="C35" s="73">
        <v>2465</v>
      </c>
      <c r="D35" s="52">
        <v>123.25</v>
      </c>
      <c r="E35" s="125">
        <v>28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7</v>
      </c>
      <c r="B36" s="123" t="s">
        <v>33</v>
      </c>
      <c r="C36" s="73">
        <v>2248</v>
      </c>
      <c r="D36" s="52">
        <v>112.4</v>
      </c>
      <c r="E36" s="125">
        <v>28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899999999999999" customHeight="1">
      <c r="A37" s="64">
        <v>8</v>
      </c>
      <c r="B37" s="123" t="s">
        <v>34</v>
      </c>
      <c r="C37" s="95">
        <v>2474</v>
      </c>
      <c r="D37" s="52">
        <v>123.7</v>
      </c>
      <c r="E37" s="125">
        <v>27</v>
      </c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899999999999999" customHeight="1">
      <c r="A38" s="64">
        <v>9</v>
      </c>
      <c r="B38" s="123" t="s">
        <v>35</v>
      </c>
      <c r="C38" s="95">
        <v>2461</v>
      </c>
      <c r="D38" s="52">
        <v>123.05</v>
      </c>
      <c r="E38" s="125">
        <v>25</v>
      </c>
      <c r="F38" s="103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899999999999999" customHeight="1">
      <c r="A39" s="64">
        <v>10</v>
      </c>
      <c r="B39" s="126" t="s">
        <v>53</v>
      </c>
      <c r="C39" s="53">
        <v>2405</v>
      </c>
      <c r="D39" s="127">
        <v>120.25</v>
      </c>
      <c r="E39" s="128">
        <v>22</v>
      </c>
      <c r="F39" s="103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50"/>
      <c r="B40" s="104"/>
      <c r="C40" s="105"/>
      <c r="D40" s="106"/>
      <c r="E40" s="107"/>
      <c r="F40" s="103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94"/>
      <c r="D41" s="61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61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61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111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2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94"/>
      <c r="D47" s="112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08"/>
      <c r="B48" s="109"/>
      <c r="C48" s="111"/>
      <c r="D48" s="112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08"/>
      <c r="B49" s="109"/>
      <c r="C49" s="111"/>
      <c r="D49" s="113"/>
      <c r="E49" s="110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 ht="18.600000000000001">
      <c r="A50" s="108"/>
      <c r="B50" s="109"/>
      <c r="C50" s="111"/>
      <c r="D50" s="113"/>
      <c r="E50" s="110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 ht="18.600000000000001">
      <c r="A51" s="114"/>
      <c r="B51" s="109"/>
      <c r="C51" s="94"/>
      <c r="D51" s="113"/>
      <c r="E51" s="110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 ht="18.600000000000001">
      <c r="A52" s="114"/>
      <c r="B52" s="115"/>
      <c r="C52" s="116"/>
      <c r="D52" s="117"/>
      <c r="E52" s="11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</row>
    <row r="73" spans="1:27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</row>
    <row r="74" spans="1:27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</row>
    <row r="75" spans="1:27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8"/>
  <sheetViews>
    <sheetView workbookViewId="0">
      <selection activeCell="AE8" sqref="AE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69" t="s">
        <v>7</v>
      </c>
      <c r="G1" s="369"/>
      <c r="H1" s="369"/>
      <c r="I1" s="58"/>
      <c r="J1" s="58"/>
      <c r="K1" s="59"/>
      <c r="L1" s="369" t="s">
        <v>8</v>
      </c>
      <c r="M1" s="369"/>
      <c r="N1" s="369"/>
      <c r="O1" s="58"/>
      <c r="P1" s="58"/>
      <c r="Q1" s="59"/>
      <c r="R1" s="369" t="s">
        <v>9</v>
      </c>
      <c r="S1" s="369"/>
      <c r="T1" s="369"/>
      <c r="U1" s="58"/>
      <c r="V1" s="58"/>
      <c r="W1" s="59"/>
      <c r="X1" s="369" t="s">
        <v>56</v>
      </c>
      <c r="Y1" s="369"/>
      <c r="Z1" s="369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8" t="s">
        <v>10</v>
      </c>
      <c r="E2" s="279" t="s">
        <v>15</v>
      </c>
      <c r="F2" s="280">
        <v>1</v>
      </c>
      <c r="G2" s="281">
        <v>2</v>
      </c>
      <c r="H2" s="281">
        <v>3</v>
      </c>
      <c r="I2" s="281">
        <v>4</v>
      </c>
      <c r="J2" s="282">
        <v>5</v>
      </c>
      <c r="K2" s="43"/>
      <c r="L2" s="280">
        <v>6</v>
      </c>
      <c r="M2" s="281">
        <v>7</v>
      </c>
      <c r="N2" s="281">
        <v>8</v>
      </c>
      <c r="O2" s="281">
        <v>9</v>
      </c>
      <c r="P2" s="282">
        <v>10</v>
      </c>
      <c r="Q2" s="43"/>
      <c r="R2" s="280">
        <v>11</v>
      </c>
      <c r="S2" s="281">
        <v>12</v>
      </c>
      <c r="T2" s="281">
        <v>13</v>
      </c>
      <c r="U2" s="281">
        <v>14</v>
      </c>
      <c r="V2" s="282">
        <v>15</v>
      </c>
      <c r="W2" s="43"/>
      <c r="X2" s="280">
        <v>16</v>
      </c>
      <c r="Y2" s="281">
        <v>17</v>
      </c>
      <c r="Z2" s="281">
        <v>18</v>
      </c>
      <c r="AA2" s="281">
        <v>19</v>
      </c>
      <c r="AB2" s="282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16">
        <v>1</v>
      </c>
      <c r="C3" s="317" t="s">
        <v>27</v>
      </c>
      <c r="D3" s="264">
        <f>SUM(K3+Q3+W3+AC3)</f>
        <v>2940</v>
      </c>
      <c r="E3" s="283">
        <f>SUM(D3)/20</f>
        <v>147</v>
      </c>
      <c r="F3" s="265">
        <v>148</v>
      </c>
      <c r="G3" s="265">
        <v>144</v>
      </c>
      <c r="H3" s="265">
        <v>148</v>
      </c>
      <c r="I3" s="265">
        <v>148</v>
      </c>
      <c r="J3" s="265">
        <v>140</v>
      </c>
      <c r="K3" s="264">
        <f>SUM(F3:J3)</f>
        <v>728</v>
      </c>
      <c r="L3" s="265">
        <v>144</v>
      </c>
      <c r="M3" s="265">
        <v>148</v>
      </c>
      <c r="N3" s="265">
        <v>144</v>
      </c>
      <c r="O3" s="265">
        <v>140</v>
      </c>
      <c r="P3" s="265">
        <v>148</v>
      </c>
      <c r="Q3" s="264">
        <f>SUM(L3:P3)</f>
        <v>724</v>
      </c>
      <c r="R3" s="284">
        <v>148</v>
      </c>
      <c r="S3" s="265">
        <v>148</v>
      </c>
      <c r="T3" s="265">
        <v>148</v>
      </c>
      <c r="U3" s="265">
        <v>152</v>
      </c>
      <c r="V3" s="265">
        <v>144</v>
      </c>
      <c r="W3" s="264">
        <f>SUM(R3:V3)</f>
        <v>740</v>
      </c>
      <c r="X3" s="285">
        <v>152</v>
      </c>
      <c r="Y3" s="285">
        <v>148</v>
      </c>
      <c r="Z3" s="285">
        <v>148</v>
      </c>
      <c r="AA3" s="285">
        <v>148</v>
      </c>
      <c r="AB3" s="285">
        <v>152</v>
      </c>
      <c r="AC3" s="286">
        <f>SUM(X3:AB3)</f>
        <v>748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1">
        <v>2</v>
      </c>
      <c r="C4" s="288" t="s">
        <v>102</v>
      </c>
      <c r="D4" s="60">
        <f>SUM(K4+Q4+W4+AC4)</f>
        <v>2905</v>
      </c>
      <c r="E4" s="61">
        <f>SUM(D4)/20</f>
        <v>145.25</v>
      </c>
      <c r="F4" s="62">
        <v>148</v>
      </c>
      <c r="G4" s="62">
        <v>148</v>
      </c>
      <c r="H4" s="62">
        <v>148</v>
      </c>
      <c r="I4" s="62">
        <v>148</v>
      </c>
      <c r="J4" s="62">
        <v>136</v>
      </c>
      <c r="K4" s="60">
        <f>SUM(F4:J4)</f>
        <v>728</v>
      </c>
      <c r="L4" s="62">
        <v>143</v>
      </c>
      <c r="M4" s="62">
        <v>150</v>
      </c>
      <c r="N4" s="62">
        <v>150</v>
      </c>
      <c r="O4" s="62">
        <v>148</v>
      </c>
      <c r="P4" s="62">
        <v>148</v>
      </c>
      <c r="Q4" s="60">
        <f>SUM(L4:P4)</f>
        <v>739</v>
      </c>
      <c r="R4" s="62">
        <v>140</v>
      </c>
      <c r="S4" s="62">
        <v>148</v>
      </c>
      <c r="T4" s="62">
        <v>144</v>
      </c>
      <c r="U4" s="62">
        <v>144</v>
      </c>
      <c r="V4" s="62">
        <v>122</v>
      </c>
      <c r="W4" s="60">
        <f>SUM(R4:V4)</f>
        <v>698</v>
      </c>
      <c r="X4" s="356">
        <v>148</v>
      </c>
      <c r="Y4" s="356">
        <v>148</v>
      </c>
      <c r="Z4" s="356">
        <v>148</v>
      </c>
      <c r="AA4" s="356">
        <v>148</v>
      </c>
      <c r="AB4" s="356">
        <v>148</v>
      </c>
      <c r="AC4" s="287">
        <f>SUM(X4:AB4)</f>
        <v>740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1">
        <v>3</v>
      </c>
      <c r="C5" s="288" t="s">
        <v>66</v>
      </c>
      <c r="D5" s="60">
        <f>SUM(K5+Q5+W5+AC5)</f>
        <v>2880</v>
      </c>
      <c r="E5" s="61">
        <f>SUM(D5)/20</f>
        <v>144</v>
      </c>
      <c r="F5" s="62">
        <v>144</v>
      </c>
      <c r="G5" s="62">
        <v>144</v>
      </c>
      <c r="H5" s="62">
        <v>140</v>
      </c>
      <c r="I5" s="62">
        <v>144</v>
      </c>
      <c r="J5" s="62">
        <v>148</v>
      </c>
      <c r="K5" s="60">
        <f>SUM(F5:J5)</f>
        <v>720</v>
      </c>
      <c r="L5" s="62">
        <v>144</v>
      </c>
      <c r="M5" s="62">
        <v>144</v>
      </c>
      <c r="N5" s="62">
        <v>148</v>
      </c>
      <c r="O5" s="62">
        <v>144</v>
      </c>
      <c r="P5" s="62">
        <v>144</v>
      </c>
      <c r="Q5" s="60">
        <f>SUM(L5:P5)</f>
        <v>724</v>
      </c>
      <c r="R5" s="355">
        <v>144</v>
      </c>
      <c r="S5" s="62">
        <v>148</v>
      </c>
      <c r="T5" s="62">
        <v>140</v>
      </c>
      <c r="U5" s="62">
        <v>144</v>
      </c>
      <c r="V5" s="62">
        <v>148</v>
      </c>
      <c r="W5" s="60">
        <f>SUM(R5:V5)</f>
        <v>724</v>
      </c>
      <c r="X5" s="356">
        <v>147</v>
      </c>
      <c r="Y5" s="356">
        <v>144</v>
      </c>
      <c r="Z5" s="356">
        <v>133</v>
      </c>
      <c r="AA5" s="356">
        <v>144</v>
      </c>
      <c r="AB5" s="356">
        <v>144</v>
      </c>
      <c r="AC5" s="287">
        <f>SUM(X5:AB5)</f>
        <v>712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1">
        <v>4</v>
      </c>
      <c r="C6" s="288" t="s">
        <v>54</v>
      </c>
      <c r="D6" s="60">
        <f>SUM(K6+Q6+W6+AC6)</f>
        <v>2868</v>
      </c>
      <c r="E6" s="61">
        <f>SUM(D6)/20</f>
        <v>143.4</v>
      </c>
      <c r="F6" s="62">
        <v>144</v>
      </c>
      <c r="G6" s="62">
        <v>125</v>
      </c>
      <c r="H6" s="62">
        <v>140</v>
      </c>
      <c r="I6" s="62">
        <v>144</v>
      </c>
      <c r="J6" s="62">
        <v>140</v>
      </c>
      <c r="K6" s="60">
        <f>SUM(F6:J6)</f>
        <v>693</v>
      </c>
      <c r="L6" s="62">
        <v>144</v>
      </c>
      <c r="M6" s="62">
        <v>150</v>
      </c>
      <c r="N6" s="62">
        <v>146</v>
      </c>
      <c r="O6" s="62">
        <v>148</v>
      </c>
      <c r="P6" s="62">
        <v>142</v>
      </c>
      <c r="Q6" s="60">
        <f>SUM(L6:P6)</f>
        <v>730</v>
      </c>
      <c r="R6" s="62">
        <v>132</v>
      </c>
      <c r="S6" s="62">
        <v>148</v>
      </c>
      <c r="T6" s="62">
        <v>148</v>
      </c>
      <c r="U6" s="62">
        <v>148</v>
      </c>
      <c r="V6" s="62">
        <v>146</v>
      </c>
      <c r="W6" s="60">
        <f>SUM(R6:V6)</f>
        <v>722</v>
      </c>
      <c r="X6" s="356">
        <v>140</v>
      </c>
      <c r="Y6" s="356">
        <v>141</v>
      </c>
      <c r="Z6" s="356">
        <v>148</v>
      </c>
      <c r="AA6" s="356">
        <v>144</v>
      </c>
      <c r="AB6" s="356">
        <v>150</v>
      </c>
      <c r="AC6" s="287">
        <f>SUM(X6:AB6)</f>
        <v>723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1">
        <v>5</v>
      </c>
      <c r="C7" s="288" t="s">
        <v>24</v>
      </c>
      <c r="D7" s="60">
        <f>SUM(K7+Q7+W7+AC7)</f>
        <v>2854</v>
      </c>
      <c r="E7" s="61">
        <f>SUM(D7)/20</f>
        <v>142.69999999999999</v>
      </c>
      <c r="F7" s="62">
        <v>146</v>
      </c>
      <c r="G7" s="62">
        <v>148</v>
      </c>
      <c r="H7" s="62">
        <v>144</v>
      </c>
      <c r="I7" s="62">
        <v>144</v>
      </c>
      <c r="J7" s="62">
        <v>144</v>
      </c>
      <c r="K7" s="60">
        <f>SUM(F7:J7)</f>
        <v>726</v>
      </c>
      <c r="L7" s="62">
        <v>144</v>
      </c>
      <c r="M7" s="62">
        <v>140</v>
      </c>
      <c r="N7" s="62">
        <v>142</v>
      </c>
      <c r="O7" s="62">
        <v>144</v>
      </c>
      <c r="P7" s="62">
        <v>152</v>
      </c>
      <c r="Q7" s="60">
        <f>SUM(L7:P7)</f>
        <v>722</v>
      </c>
      <c r="R7" s="355">
        <v>112</v>
      </c>
      <c r="S7" s="62">
        <v>140</v>
      </c>
      <c r="T7" s="62">
        <v>141</v>
      </c>
      <c r="U7" s="62">
        <v>144</v>
      </c>
      <c r="V7" s="62">
        <v>135</v>
      </c>
      <c r="W7" s="60">
        <f>SUM(R7:V7)</f>
        <v>672</v>
      </c>
      <c r="X7" s="356">
        <v>148</v>
      </c>
      <c r="Y7" s="356">
        <v>148</v>
      </c>
      <c r="Z7" s="356">
        <v>144</v>
      </c>
      <c r="AA7" s="356">
        <v>152</v>
      </c>
      <c r="AB7" s="356">
        <v>142</v>
      </c>
      <c r="AC7" s="287">
        <f>SUM(X7:AB7)</f>
        <v>734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1">
        <v>6</v>
      </c>
      <c r="C8" s="288" t="s">
        <v>38</v>
      </c>
      <c r="D8" s="60">
        <f>SUM(K8+Q8+W8+AC8)</f>
        <v>2843</v>
      </c>
      <c r="E8" s="61">
        <f>SUM(D8)/20</f>
        <v>142.15</v>
      </c>
      <c r="F8" s="62">
        <v>146</v>
      </c>
      <c r="G8" s="62">
        <v>140</v>
      </c>
      <c r="H8" s="62">
        <v>146</v>
      </c>
      <c r="I8" s="62">
        <v>148</v>
      </c>
      <c r="J8" s="62">
        <v>142</v>
      </c>
      <c r="K8" s="60">
        <f>SUM(F8:J8)</f>
        <v>722</v>
      </c>
      <c r="L8" s="62">
        <v>144</v>
      </c>
      <c r="M8" s="62">
        <v>146</v>
      </c>
      <c r="N8" s="62">
        <v>144</v>
      </c>
      <c r="O8" s="62">
        <v>152</v>
      </c>
      <c r="P8" s="62">
        <v>146</v>
      </c>
      <c r="Q8" s="60">
        <f>SUM(L8:P8)</f>
        <v>732</v>
      </c>
      <c r="R8" s="62">
        <v>146</v>
      </c>
      <c r="S8" s="62">
        <v>140</v>
      </c>
      <c r="T8" s="62">
        <v>144</v>
      </c>
      <c r="U8" s="62">
        <v>146</v>
      </c>
      <c r="V8" s="62">
        <v>146</v>
      </c>
      <c r="W8" s="60">
        <f>SUM(R8:V8)</f>
        <v>722</v>
      </c>
      <c r="X8" s="62">
        <v>140</v>
      </c>
      <c r="Y8" s="62">
        <v>127</v>
      </c>
      <c r="Z8" s="62">
        <v>146</v>
      </c>
      <c r="AA8" s="62">
        <v>131</v>
      </c>
      <c r="AB8" s="62">
        <v>123</v>
      </c>
      <c r="AC8" s="287">
        <f>SUM(X8:AB8)</f>
        <v>667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1">
        <v>7</v>
      </c>
      <c r="C9" s="288" t="s">
        <v>26</v>
      </c>
      <c r="D9" s="60">
        <f>SUM(K9+Q9+W9+AC9)</f>
        <v>2832</v>
      </c>
      <c r="E9" s="61">
        <f>SUM(D9)/20</f>
        <v>141.6</v>
      </c>
      <c r="F9" s="62">
        <v>150</v>
      </c>
      <c r="G9" s="62">
        <v>144</v>
      </c>
      <c r="H9" s="62">
        <v>144</v>
      </c>
      <c r="I9" s="62">
        <v>144</v>
      </c>
      <c r="J9" s="62">
        <v>145</v>
      </c>
      <c r="K9" s="60">
        <f>SUM(F9:J9)</f>
        <v>727</v>
      </c>
      <c r="L9" s="62">
        <v>143</v>
      </c>
      <c r="M9" s="62">
        <v>144</v>
      </c>
      <c r="N9" s="62">
        <v>140</v>
      </c>
      <c r="O9" s="62">
        <v>127</v>
      </c>
      <c r="P9" s="62">
        <v>128</v>
      </c>
      <c r="Q9" s="60">
        <f>SUM(L9:P9)</f>
        <v>682</v>
      </c>
      <c r="R9" s="62">
        <v>140</v>
      </c>
      <c r="S9" s="62">
        <v>148</v>
      </c>
      <c r="T9" s="62">
        <v>148</v>
      </c>
      <c r="U9" s="62">
        <v>144</v>
      </c>
      <c r="V9" s="62">
        <v>148</v>
      </c>
      <c r="W9" s="60">
        <f>SUM(R9:V9)</f>
        <v>728</v>
      </c>
      <c r="X9" s="273">
        <v>148</v>
      </c>
      <c r="Y9" s="273">
        <v>127</v>
      </c>
      <c r="Z9" s="273">
        <v>143</v>
      </c>
      <c r="AA9" s="273">
        <v>133</v>
      </c>
      <c r="AB9" s="273">
        <v>144</v>
      </c>
      <c r="AC9" s="287">
        <f>SUM(X9:AB9)</f>
        <v>695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1">
        <v>8</v>
      </c>
      <c r="C10" s="288" t="s">
        <v>12</v>
      </c>
      <c r="D10" s="60">
        <f>SUM(K10+Q10+W10+AC10)</f>
        <v>2810</v>
      </c>
      <c r="E10" s="61">
        <f>SUM(D10)/20</f>
        <v>140.5</v>
      </c>
      <c r="F10" s="62">
        <v>140</v>
      </c>
      <c r="G10" s="62">
        <v>140</v>
      </c>
      <c r="H10" s="62">
        <v>140</v>
      </c>
      <c r="I10" s="62">
        <v>135</v>
      </c>
      <c r="J10" s="62">
        <v>144</v>
      </c>
      <c r="K10" s="60">
        <f>SUM(F10:J10)</f>
        <v>699</v>
      </c>
      <c r="L10" s="62">
        <v>144</v>
      </c>
      <c r="M10" s="62">
        <v>147</v>
      </c>
      <c r="N10" s="62">
        <v>142</v>
      </c>
      <c r="O10" s="62">
        <v>148</v>
      </c>
      <c r="P10" s="62">
        <v>140</v>
      </c>
      <c r="Q10" s="60">
        <f>SUM(L10:P10)</f>
        <v>721</v>
      </c>
      <c r="R10" s="355">
        <v>131</v>
      </c>
      <c r="S10" s="62">
        <v>140</v>
      </c>
      <c r="T10" s="62">
        <v>144</v>
      </c>
      <c r="U10" s="62">
        <v>142</v>
      </c>
      <c r="V10" s="62">
        <v>140</v>
      </c>
      <c r="W10" s="60">
        <f>SUM(R10:V10)</f>
        <v>697</v>
      </c>
      <c r="X10" s="356">
        <v>142</v>
      </c>
      <c r="Y10" s="356">
        <v>144</v>
      </c>
      <c r="Z10" s="356">
        <v>119</v>
      </c>
      <c r="AA10" s="356">
        <v>144</v>
      </c>
      <c r="AB10" s="356">
        <v>144</v>
      </c>
      <c r="AC10" s="287">
        <f>SUM(X10:AB10)</f>
        <v>693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1">
        <v>9</v>
      </c>
      <c r="C11" s="288" t="s">
        <v>30</v>
      </c>
      <c r="D11" s="60">
        <f>SUM(K11+Q11+W11+AC11)</f>
        <v>2786</v>
      </c>
      <c r="E11" s="61">
        <f>SUM(D11)/20</f>
        <v>139.30000000000001</v>
      </c>
      <c r="F11" s="62">
        <v>145</v>
      </c>
      <c r="G11" s="62">
        <v>144</v>
      </c>
      <c r="H11" s="62">
        <v>143</v>
      </c>
      <c r="I11" s="62">
        <v>148</v>
      </c>
      <c r="J11" s="62">
        <v>144</v>
      </c>
      <c r="K11" s="60">
        <f>SUM(F11:J11)</f>
        <v>724</v>
      </c>
      <c r="L11" s="62">
        <v>140</v>
      </c>
      <c r="M11" s="62">
        <v>129</v>
      </c>
      <c r="N11" s="62">
        <v>127</v>
      </c>
      <c r="O11" s="62">
        <v>140</v>
      </c>
      <c r="P11" s="62">
        <v>144</v>
      </c>
      <c r="Q11" s="60">
        <f>SUM(L11:P11)</f>
        <v>680</v>
      </c>
      <c r="R11" s="355">
        <v>140</v>
      </c>
      <c r="S11" s="62">
        <v>142</v>
      </c>
      <c r="T11" s="62">
        <v>112</v>
      </c>
      <c r="U11" s="62">
        <v>147</v>
      </c>
      <c r="V11" s="62">
        <v>144</v>
      </c>
      <c r="W11" s="60">
        <f>SUM(R11:V11)</f>
        <v>685</v>
      </c>
      <c r="X11" s="356">
        <v>121</v>
      </c>
      <c r="Y11" s="356">
        <v>141</v>
      </c>
      <c r="Z11" s="356">
        <v>147</v>
      </c>
      <c r="AA11" s="356">
        <v>144</v>
      </c>
      <c r="AB11" s="356">
        <v>144</v>
      </c>
      <c r="AC11" s="287">
        <f>SUM(X11:AB11)</f>
        <v>697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1">
        <v>10</v>
      </c>
      <c r="C12" s="288" t="s">
        <v>25</v>
      </c>
      <c r="D12" s="60">
        <f>SUM(K12+Q12+W12+AC12)</f>
        <v>2785</v>
      </c>
      <c r="E12" s="61">
        <f>SUM(D12)/20</f>
        <v>139.25</v>
      </c>
      <c r="F12" s="62">
        <v>142</v>
      </c>
      <c r="G12" s="62">
        <v>140</v>
      </c>
      <c r="H12" s="62">
        <v>143</v>
      </c>
      <c r="I12" s="62">
        <v>140</v>
      </c>
      <c r="J12" s="62">
        <v>126</v>
      </c>
      <c r="K12" s="60">
        <f>SUM(F12:J12)</f>
        <v>691</v>
      </c>
      <c r="L12" s="62">
        <v>129</v>
      </c>
      <c r="M12" s="62">
        <v>129</v>
      </c>
      <c r="N12" s="62">
        <v>148</v>
      </c>
      <c r="O12" s="62">
        <v>144</v>
      </c>
      <c r="P12" s="62">
        <v>140</v>
      </c>
      <c r="Q12" s="60">
        <f>SUM(L12:P12)</f>
        <v>690</v>
      </c>
      <c r="R12" s="355">
        <v>146</v>
      </c>
      <c r="S12" s="62">
        <v>143</v>
      </c>
      <c r="T12" s="62">
        <v>146</v>
      </c>
      <c r="U12" s="62">
        <v>145</v>
      </c>
      <c r="V12" s="62">
        <v>146</v>
      </c>
      <c r="W12" s="60">
        <f>SUM(R12:V12)</f>
        <v>726</v>
      </c>
      <c r="X12" s="356">
        <v>129</v>
      </c>
      <c r="Y12" s="356">
        <v>128</v>
      </c>
      <c r="Z12" s="356">
        <v>145</v>
      </c>
      <c r="AA12" s="356">
        <v>144</v>
      </c>
      <c r="AB12" s="356">
        <v>132</v>
      </c>
      <c r="AC12" s="287">
        <f>SUM(X12:AB12)</f>
        <v>678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1">
        <v>11</v>
      </c>
      <c r="C13" s="288" t="s">
        <v>83</v>
      </c>
      <c r="D13" s="60">
        <f>SUM(K13+Q13+W13+AC13)</f>
        <v>2780</v>
      </c>
      <c r="E13" s="61">
        <f>SUM(D13)/20</f>
        <v>139</v>
      </c>
      <c r="F13" s="62">
        <v>113</v>
      </c>
      <c r="G13" s="62">
        <v>144</v>
      </c>
      <c r="H13" s="62">
        <v>144</v>
      </c>
      <c r="I13" s="62">
        <v>129</v>
      </c>
      <c r="J13" s="62">
        <v>133</v>
      </c>
      <c r="K13" s="60">
        <f>SUM(F13:J13)</f>
        <v>663</v>
      </c>
      <c r="L13" s="62">
        <v>140</v>
      </c>
      <c r="M13" s="62">
        <v>144</v>
      </c>
      <c r="N13" s="62">
        <v>147</v>
      </c>
      <c r="O13" s="62">
        <v>144</v>
      </c>
      <c r="P13" s="62">
        <v>129</v>
      </c>
      <c r="Q13" s="60">
        <f>SUM(L13:P13)</f>
        <v>704</v>
      </c>
      <c r="R13" s="62">
        <v>144</v>
      </c>
      <c r="S13" s="62">
        <v>144</v>
      </c>
      <c r="T13" s="62">
        <v>148</v>
      </c>
      <c r="U13" s="62">
        <v>128</v>
      </c>
      <c r="V13" s="62">
        <v>140</v>
      </c>
      <c r="W13" s="60">
        <f>SUM(R13:V13)</f>
        <v>704</v>
      </c>
      <c r="X13" s="356">
        <v>148</v>
      </c>
      <c r="Y13" s="356">
        <v>140</v>
      </c>
      <c r="Z13" s="356">
        <v>130</v>
      </c>
      <c r="AA13" s="356">
        <v>144</v>
      </c>
      <c r="AB13" s="356">
        <v>147</v>
      </c>
      <c r="AC13" s="287">
        <f>SUM(X13:AB13)</f>
        <v>709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1">
        <v>12</v>
      </c>
      <c r="C14" s="288" t="s">
        <v>60</v>
      </c>
      <c r="D14" s="60">
        <f>SUM(K14+Q14+W14+AC14)</f>
        <v>2756</v>
      </c>
      <c r="E14" s="61">
        <f>SUM(D14)/20</f>
        <v>137.80000000000001</v>
      </c>
      <c r="F14" s="62">
        <v>133</v>
      </c>
      <c r="G14" s="62">
        <v>125</v>
      </c>
      <c r="H14" s="62">
        <v>131</v>
      </c>
      <c r="I14" s="62">
        <v>140</v>
      </c>
      <c r="J14" s="62">
        <v>140</v>
      </c>
      <c r="K14" s="60">
        <f>SUM(F14:J14)</f>
        <v>669</v>
      </c>
      <c r="L14" s="62">
        <v>148</v>
      </c>
      <c r="M14" s="62">
        <v>129</v>
      </c>
      <c r="N14" s="62">
        <v>140</v>
      </c>
      <c r="O14" s="62">
        <v>144</v>
      </c>
      <c r="P14" s="62">
        <v>142</v>
      </c>
      <c r="Q14" s="60">
        <f>SUM(L14:P14)</f>
        <v>703</v>
      </c>
      <c r="R14" s="62">
        <v>132</v>
      </c>
      <c r="S14" s="62">
        <v>135</v>
      </c>
      <c r="T14" s="62">
        <v>144</v>
      </c>
      <c r="U14" s="62">
        <v>144</v>
      </c>
      <c r="V14" s="62">
        <v>140</v>
      </c>
      <c r="W14" s="60">
        <f>SUM(R14:V14)</f>
        <v>695</v>
      </c>
      <c r="X14" s="273">
        <v>142</v>
      </c>
      <c r="Y14" s="273">
        <v>143</v>
      </c>
      <c r="Z14" s="273">
        <v>140</v>
      </c>
      <c r="AA14" s="273">
        <v>134</v>
      </c>
      <c r="AB14" s="273">
        <v>130</v>
      </c>
      <c r="AC14" s="287">
        <f>SUM(X14:AB14)</f>
        <v>689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1">
        <v>13</v>
      </c>
      <c r="C15" s="288" t="s">
        <v>36</v>
      </c>
      <c r="D15" s="60">
        <f>SUM(K15+Q15+W15+AC15)</f>
        <v>2742</v>
      </c>
      <c r="E15" s="61">
        <f>SUM(D15)/20</f>
        <v>137.1</v>
      </c>
      <c r="F15" s="62">
        <v>122</v>
      </c>
      <c r="G15" s="62">
        <v>144</v>
      </c>
      <c r="H15" s="62">
        <v>134</v>
      </c>
      <c r="I15" s="62">
        <v>126</v>
      </c>
      <c r="J15" s="62">
        <v>140</v>
      </c>
      <c r="K15" s="60">
        <f>SUM(F15:J15)</f>
        <v>666</v>
      </c>
      <c r="L15" s="62">
        <v>140</v>
      </c>
      <c r="M15" s="62">
        <v>129</v>
      </c>
      <c r="N15" s="62">
        <v>140</v>
      </c>
      <c r="O15" s="62">
        <v>144</v>
      </c>
      <c r="P15" s="62">
        <v>148</v>
      </c>
      <c r="Q15" s="60">
        <f>SUM(L15:P15)</f>
        <v>701</v>
      </c>
      <c r="R15" s="62">
        <v>142</v>
      </c>
      <c r="S15" s="62">
        <v>143</v>
      </c>
      <c r="T15" s="62">
        <v>148</v>
      </c>
      <c r="U15" s="62">
        <v>128</v>
      </c>
      <c r="V15" s="62">
        <v>140</v>
      </c>
      <c r="W15" s="60">
        <f>SUM(R15:V15)</f>
        <v>701</v>
      </c>
      <c r="X15" s="356">
        <v>140</v>
      </c>
      <c r="Y15" s="356">
        <v>127</v>
      </c>
      <c r="Z15" s="356">
        <v>127</v>
      </c>
      <c r="AA15" s="356">
        <v>140</v>
      </c>
      <c r="AB15" s="356">
        <v>140</v>
      </c>
      <c r="AC15" s="287">
        <f>SUM(X15:AB15)</f>
        <v>674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1">
        <v>14</v>
      </c>
      <c r="C16" s="288" t="s">
        <v>3</v>
      </c>
      <c r="D16" s="60">
        <f>SUM(K16+Q16+W16+AC16)</f>
        <v>2704</v>
      </c>
      <c r="E16" s="61">
        <f>SUM(D16)/20</f>
        <v>135.19999999999999</v>
      </c>
      <c r="F16" s="62">
        <v>140</v>
      </c>
      <c r="G16" s="62">
        <v>126</v>
      </c>
      <c r="H16" s="62">
        <v>128</v>
      </c>
      <c r="I16" s="62">
        <v>124</v>
      </c>
      <c r="J16" s="62">
        <v>131</v>
      </c>
      <c r="K16" s="60">
        <f>SUM(F16:J16)</f>
        <v>649</v>
      </c>
      <c r="L16" s="62">
        <v>144</v>
      </c>
      <c r="M16" s="62">
        <v>128</v>
      </c>
      <c r="N16" s="62">
        <v>148</v>
      </c>
      <c r="O16" s="62">
        <v>129</v>
      </c>
      <c r="P16" s="62">
        <v>140</v>
      </c>
      <c r="Q16" s="60">
        <f>SUM(L16:P16)</f>
        <v>689</v>
      </c>
      <c r="R16" s="355">
        <v>144</v>
      </c>
      <c r="S16" s="355">
        <v>128</v>
      </c>
      <c r="T16" s="355">
        <v>126</v>
      </c>
      <c r="U16" s="355">
        <v>143</v>
      </c>
      <c r="V16" s="62">
        <v>144</v>
      </c>
      <c r="W16" s="60">
        <f>SUM(R16:V16)</f>
        <v>685</v>
      </c>
      <c r="X16" s="356">
        <v>142</v>
      </c>
      <c r="Y16" s="356">
        <v>140</v>
      </c>
      <c r="Z16" s="356">
        <v>140</v>
      </c>
      <c r="AA16" s="356">
        <v>131</v>
      </c>
      <c r="AB16" s="356">
        <v>128</v>
      </c>
      <c r="AC16" s="287">
        <f>SUM(X16:AB16)</f>
        <v>681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1">
        <v>15</v>
      </c>
      <c r="C17" s="398" t="s">
        <v>103</v>
      </c>
      <c r="D17" s="60">
        <f>SUM(K17+Q17+W17+AC17)</f>
        <v>2700</v>
      </c>
      <c r="E17" s="61">
        <f>SUM(D17)/20</f>
        <v>135</v>
      </c>
      <c r="F17" s="400">
        <v>140</v>
      </c>
      <c r="G17" s="400">
        <v>116</v>
      </c>
      <c r="H17" s="400">
        <v>127</v>
      </c>
      <c r="I17" s="400">
        <v>140</v>
      </c>
      <c r="J17" s="400">
        <v>140</v>
      </c>
      <c r="K17" s="60">
        <f>SUM(F17:J17)</f>
        <v>663</v>
      </c>
      <c r="L17" s="400">
        <v>144</v>
      </c>
      <c r="M17" s="400">
        <v>127</v>
      </c>
      <c r="N17" s="400">
        <v>144</v>
      </c>
      <c r="O17" s="400">
        <v>144</v>
      </c>
      <c r="P17" s="400">
        <v>128</v>
      </c>
      <c r="Q17" s="60">
        <f>SUM(L17:P17)</f>
        <v>687</v>
      </c>
      <c r="R17" s="401">
        <v>129</v>
      </c>
      <c r="S17" s="62">
        <v>127</v>
      </c>
      <c r="T17" s="62">
        <v>133</v>
      </c>
      <c r="U17" s="62">
        <v>118</v>
      </c>
      <c r="V17" s="62">
        <v>129</v>
      </c>
      <c r="W17" s="60">
        <f>SUM(R17:V17)</f>
        <v>636</v>
      </c>
      <c r="X17" s="402">
        <v>144</v>
      </c>
      <c r="Y17" s="402">
        <v>140</v>
      </c>
      <c r="Z17" s="402">
        <v>144</v>
      </c>
      <c r="AA17" s="402">
        <v>142</v>
      </c>
      <c r="AB17" s="402">
        <v>144</v>
      </c>
      <c r="AC17" s="287">
        <f>SUM(X17:AB17)</f>
        <v>714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1">
        <v>16</v>
      </c>
      <c r="C18" s="288" t="s">
        <v>29</v>
      </c>
      <c r="D18" s="60">
        <f>SUM(K18+Q18+W18+AC18)</f>
        <v>2695</v>
      </c>
      <c r="E18" s="61">
        <f>SUM(D18)/20</f>
        <v>134.75</v>
      </c>
      <c r="F18" s="62">
        <v>129</v>
      </c>
      <c r="G18" s="62">
        <v>132</v>
      </c>
      <c r="H18" s="62">
        <v>128</v>
      </c>
      <c r="I18" s="62">
        <v>144</v>
      </c>
      <c r="J18" s="62">
        <v>131</v>
      </c>
      <c r="K18" s="60">
        <f>SUM(F18:J18)</f>
        <v>664</v>
      </c>
      <c r="L18" s="62">
        <v>140</v>
      </c>
      <c r="M18" s="62">
        <v>140</v>
      </c>
      <c r="N18" s="62">
        <v>129</v>
      </c>
      <c r="O18" s="62">
        <v>142</v>
      </c>
      <c r="P18" s="62">
        <v>140</v>
      </c>
      <c r="Q18" s="60">
        <f>SUM(L18:P18)</f>
        <v>691</v>
      </c>
      <c r="R18" s="355">
        <v>142</v>
      </c>
      <c r="S18" s="62">
        <v>129</v>
      </c>
      <c r="T18" s="62">
        <v>126</v>
      </c>
      <c r="U18" s="62">
        <v>127</v>
      </c>
      <c r="V18" s="62">
        <v>127</v>
      </c>
      <c r="W18" s="60">
        <f>SUM(R18:V18)</f>
        <v>651</v>
      </c>
      <c r="X18" s="356">
        <v>140</v>
      </c>
      <c r="Y18" s="356">
        <v>145</v>
      </c>
      <c r="Z18" s="356">
        <v>140</v>
      </c>
      <c r="AA18" s="356">
        <v>131</v>
      </c>
      <c r="AB18" s="356">
        <v>133</v>
      </c>
      <c r="AC18" s="287">
        <f>SUM(X18:AB18)</f>
        <v>689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1">
        <v>17</v>
      </c>
      <c r="C19" s="288" t="s">
        <v>37</v>
      </c>
      <c r="D19" s="60">
        <f>SUM(K19+Q19+W19+AC19)</f>
        <v>2605</v>
      </c>
      <c r="E19" s="61">
        <f>SUM(D19)/20</f>
        <v>130.25</v>
      </c>
      <c r="F19" s="62">
        <v>129</v>
      </c>
      <c r="G19" s="62">
        <v>140</v>
      </c>
      <c r="H19" s="62">
        <v>132</v>
      </c>
      <c r="I19" s="62">
        <v>140</v>
      </c>
      <c r="J19" s="62">
        <v>140</v>
      </c>
      <c r="K19" s="60">
        <f>SUM(F19:J19)</f>
        <v>681</v>
      </c>
      <c r="L19" s="62">
        <v>119</v>
      </c>
      <c r="M19" s="62">
        <v>129</v>
      </c>
      <c r="N19" s="62">
        <v>132</v>
      </c>
      <c r="O19" s="62">
        <v>108</v>
      </c>
      <c r="P19" s="62">
        <v>140</v>
      </c>
      <c r="Q19" s="60">
        <f>SUM(L19:P19)</f>
        <v>628</v>
      </c>
      <c r="R19" s="355">
        <v>140</v>
      </c>
      <c r="S19" s="62">
        <v>144</v>
      </c>
      <c r="T19" s="62">
        <v>144</v>
      </c>
      <c r="U19" s="62">
        <v>128</v>
      </c>
      <c r="V19" s="62">
        <v>144</v>
      </c>
      <c r="W19" s="60">
        <f>SUM(R19:V19)</f>
        <v>700</v>
      </c>
      <c r="X19" s="356">
        <v>115</v>
      </c>
      <c r="Y19" s="356">
        <v>116</v>
      </c>
      <c r="Z19" s="356">
        <v>119</v>
      </c>
      <c r="AA19" s="356">
        <v>131</v>
      </c>
      <c r="AB19" s="356">
        <v>115</v>
      </c>
      <c r="AC19" s="287">
        <f>SUM(X19:AB19)</f>
        <v>596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1">
        <v>18</v>
      </c>
      <c r="C20" s="288" t="s">
        <v>4</v>
      </c>
      <c r="D20" s="60">
        <f>SUM(K20+Q20+W20+AC20)</f>
        <v>2596</v>
      </c>
      <c r="E20" s="61">
        <f>SUM(D20)/20</f>
        <v>129.80000000000001</v>
      </c>
      <c r="F20" s="62">
        <v>127</v>
      </c>
      <c r="G20" s="62">
        <v>129</v>
      </c>
      <c r="H20" s="62">
        <v>132</v>
      </c>
      <c r="I20" s="62">
        <v>127</v>
      </c>
      <c r="J20" s="62">
        <v>112</v>
      </c>
      <c r="K20" s="60">
        <f>SUM(F20:J20)</f>
        <v>627</v>
      </c>
      <c r="L20" s="62">
        <v>130</v>
      </c>
      <c r="M20" s="62">
        <v>125</v>
      </c>
      <c r="N20" s="62">
        <v>131</v>
      </c>
      <c r="O20" s="62">
        <v>126</v>
      </c>
      <c r="P20" s="62">
        <v>127</v>
      </c>
      <c r="Q20" s="60">
        <f>SUM(L20:P20)</f>
        <v>639</v>
      </c>
      <c r="R20" s="355">
        <v>131</v>
      </c>
      <c r="S20" s="62">
        <v>129</v>
      </c>
      <c r="T20" s="62">
        <v>127</v>
      </c>
      <c r="U20" s="62">
        <v>134</v>
      </c>
      <c r="V20" s="62">
        <v>140</v>
      </c>
      <c r="W20" s="60">
        <f>SUM(R20:V20)</f>
        <v>661</v>
      </c>
      <c r="X20" s="356">
        <v>115</v>
      </c>
      <c r="Y20" s="356">
        <v>143</v>
      </c>
      <c r="Z20" s="356">
        <v>142</v>
      </c>
      <c r="AA20" s="356">
        <v>129</v>
      </c>
      <c r="AB20" s="356">
        <v>140</v>
      </c>
      <c r="AC20" s="287">
        <f>SUM(X20:AB20)</f>
        <v>669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1">
        <v>19</v>
      </c>
      <c r="C21" s="288" t="s">
        <v>78</v>
      </c>
      <c r="D21" s="60">
        <f>SUM(K21+Q21+W21+AC21)</f>
        <v>2596</v>
      </c>
      <c r="E21" s="61">
        <f>SUM(D21)/20</f>
        <v>129.80000000000001</v>
      </c>
      <c r="F21" s="62">
        <v>140</v>
      </c>
      <c r="G21" s="62">
        <v>124</v>
      </c>
      <c r="H21" s="62">
        <v>128</v>
      </c>
      <c r="I21" s="62">
        <v>135</v>
      </c>
      <c r="J21" s="62">
        <v>114</v>
      </c>
      <c r="K21" s="60">
        <f>SUM(F21:J21)</f>
        <v>641</v>
      </c>
      <c r="L21" s="62">
        <v>140</v>
      </c>
      <c r="M21" s="62">
        <v>140</v>
      </c>
      <c r="N21" s="62">
        <v>131</v>
      </c>
      <c r="O21" s="62">
        <v>128</v>
      </c>
      <c r="P21" s="62">
        <v>106</v>
      </c>
      <c r="Q21" s="60">
        <f>SUM(L21:P21)</f>
        <v>645</v>
      </c>
      <c r="R21" s="355">
        <v>126</v>
      </c>
      <c r="S21" s="62">
        <v>129</v>
      </c>
      <c r="T21" s="62">
        <v>130</v>
      </c>
      <c r="U21" s="62">
        <v>129</v>
      </c>
      <c r="V21" s="62">
        <v>124</v>
      </c>
      <c r="W21" s="60">
        <f>SUM(R21:V21)</f>
        <v>638</v>
      </c>
      <c r="X21" s="356">
        <v>124</v>
      </c>
      <c r="Y21" s="356">
        <v>130</v>
      </c>
      <c r="Z21" s="356">
        <v>132</v>
      </c>
      <c r="AA21" s="356">
        <v>142</v>
      </c>
      <c r="AB21" s="356">
        <v>144</v>
      </c>
      <c r="AC21" s="287">
        <f>SUM(X21:AB21)</f>
        <v>672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1">
        <v>20</v>
      </c>
      <c r="C22" s="288" t="s">
        <v>28</v>
      </c>
      <c r="D22" s="60">
        <f>SUM(K22+Q22+W22+AC22)</f>
        <v>2585</v>
      </c>
      <c r="E22" s="61">
        <f>SUM(D22)/20</f>
        <v>129.25</v>
      </c>
      <c r="F22" s="62">
        <v>83</v>
      </c>
      <c r="G22" s="62">
        <v>128</v>
      </c>
      <c r="H22" s="62">
        <v>140</v>
      </c>
      <c r="I22" s="62">
        <v>127</v>
      </c>
      <c r="J22" s="62">
        <v>128</v>
      </c>
      <c r="K22" s="60">
        <f>SUM(F22:J22)</f>
        <v>606</v>
      </c>
      <c r="L22" s="62">
        <v>130</v>
      </c>
      <c r="M22" s="62">
        <v>129</v>
      </c>
      <c r="N22" s="62">
        <v>124</v>
      </c>
      <c r="O22" s="62">
        <v>128</v>
      </c>
      <c r="P22" s="62">
        <v>119</v>
      </c>
      <c r="Q22" s="60">
        <f>SUM(L22:P22)</f>
        <v>630</v>
      </c>
      <c r="R22" s="62">
        <v>133</v>
      </c>
      <c r="S22" s="62">
        <v>132</v>
      </c>
      <c r="T22" s="62">
        <v>142</v>
      </c>
      <c r="U22" s="62">
        <v>129</v>
      </c>
      <c r="V22" s="62">
        <v>144</v>
      </c>
      <c r="W22" s="60">
        <f>SUM(R22:V22)</f>
        <v>680</v>
      </c>
      <c r="X22" s="356">
        <v>130</v>
      </c>
      <c r="Y22" s="356">
        <v>133</v>
      </c>
      <c r="Z22" s="356">
        <v>142</v>
      </c>
      <c r="AA22" s="356">
        <v>133</v>
      </c>
      <c r="AB22" s="356">
        <v>131</v>
      </c>
      <c r="AC22" s="287">
        <f>SUM(X22:AB22)</f>
        <v>669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1">
        <v>21</v>
      </c>
      <c r="C23" s="288" t="s">
        <v>55</v>
      </c>
      <c r="D23" s="60">
        <f>SUM(K23+Q23+W23+AC23)</f>
        <v>2551</v>
      </c>
      <c r="E23" s="61">
        <f>SUM(D23)/20</f>
        <v>127.55</v>
      </c>
      <c r="F23" s="62">
        <v>133</v>
      </c>
      <c r="G23" s="62">
        <v>140</v>
      </c>
      <c r="H23" s="62">
        <v>148</v>
      </c>
      <c r="I23" s="62">
        <v>140</v>
      </c>
      <c r="J23" s="62">
        <v>128</v>
      </c>
      <c r="K23" s="60">
        <f>SUM(F23:J23)</f>
        <v>689</v>
      </c>
      <c r="L23" s="62">
        <v>140</v>
      </c>
      <c r="M23" s="62">
        <v>120</v>
      </c>
      <c r="N23" s="62">
        <v>115</v>
      </c>
      <c r="O23" s="62">
        <v>129</v>
      </c>
      <c r="P23" s="62">
        <v>128</v>
      </c>
      <c r="Q23" s="60">
        <f>SUM(L23:P23)</f>
        <v>632</v>
      </c>
      <c r="R23" s="62">
        <v>124</v>
      </c>
      <c r="S23" s="62">
        <v>118</v>
      </c>
      <c r="T23" s="62">
        <v>124</v>
      </c>
      <c r="U23" s="62">
        <v>108</v>
      </c>
      <c r="V23" s="62">
        <v>126</v>
      </c>
      <c r="W23" s="60">
        <f>SUM(R23:V23)</f>
        <v>600</v>
      </c>
      <c r="X23" s="356">
        <v>140</v>
      </c>
      <c r="Y23" s="356">
        <v>126</v>
      </c>
      <c r="Z23" s="356">
        <v>124</v>
      </c>
      <c r="AA23" s="356">
        <v>113</v>
      </c>
      <c r="AB23" s="356">
        <v>127</v>
      </c>
      <c r="AC23" s="287">
        <f>SUM(X23:AB23)</f>
        <v>630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1">
        <v>22</v>
      </c>
      <c r="C24" s="288" t="s">
        <v>31</v>
      </c>
      <c r="D24" s="60">
        <f>SUM(K24+Q24+W24+AC24)</f>
        <v>2525</v>
      </c>
      <c r="E24" s="61">
        <f>SUM(D24)/20</f>
        <v>126.25</v>
      </c>
      <c r="F24" s="62">
        <v>126</v>
      </c>
      <c r="G24" s="62">
        <v>127</v>
      </c>
      <c r="H24" s="62">
        <v>124</v>
      </c>
      <c r="I24" s="62">
        <v>140</v>
      </c>
      <c r="J24" s="62">
        <v>127</v>
      </c>
      <c r="K24" s="60">
        <f>SUM(F24:J24)</f>
        <v>644</v>
      </c>
      <c r="L24" s="62">
        <v>117</v>
      </c>
      <c r="M24" s="62">
        <v>125</v>
      </c>
      <c r="N24" s="62">
        <v>121</v>
      </c>
      <c r="O24" s="62">
        <v>116</v>
      </c>
      <c r="P24" s="62">
        <v>133</v>
      </c>
      <c r="Q24" s="60">
        <f>SUM(L24:P24)</f>
        <v>612</v>
      </c>
      <c r="R24" s="355">
        <v>128</v>
      </c>
      <c r="S24" s="62">
        <v>143</v>
      </c>
      <c r="T24" s="62">
        <v>123</v>
      </c>
      <c r="U24" s="62">
        <v>134</v>
      </c>
      <c r="V24" s="62">
        <v>129</v>
      </c>
      <c r="W24" s="60">
        <f>SUM(R24:V24)</f>
        <v>657</v>
      </c>
      <c r="X24" s="356">
        <v>123</v>
      </c>
      <c r="Y24" s="356">
        <v>121</v>
      </c>
      <c r="Z24" s="356">
        <v>117</v>
      </c>
      <c r="AA24" s="356">
        <v>123</v>
      </c>
      <c r="AB24" s="356">
        <v>128</v>
      </c>
      <c r="AC24" s="287">
        <f>SUM(X24:AB24)</f>
        <v>612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1">
        <v>23</v>
      </c>
      <c r="C25" s="288" t="s">
        <v>34</v>
      </c>
      <c r="D25" s="60">
        <f>SUM(K25+Q25+W25+AC25)</f>
        <v>2474</v>
      </c>
      <c r="E25" s="61">
        <f>SUM(D25)/20</f>
        <v>123.7</v>
      </c>
      <c r="F25" s="62">
        <v>126</v>
      </c>
      <c r="G25" s="62">
        <v>128</v>
      </c>
      <c r="H25" s="62">
        <v>131</v>
      </c>
      <c r="I25" s="62">
        <v>109</v>
      </c>
      <c r="J25" s="62">
        <v>123</v>
      </c>
      <c r="K25" s="60">
        <f>SUM(F25:J25)</f>
        <v>617</v>
      </c>
      <c r="L25" s="62">
        <v>127</v>
      </c>
      <c r="M25" s="62">
        <v>127</v>
      </c>
      <c r="N25" s="62">
        <v>115</v>
      </c>
      <c r="O25" s="62">
        <v>126</v>
      </c>
      <c r="P25" s="62">
        <v>116</v>
      </c>
      <c r="Q25" s="60">
        <f>SUM(L25:P25)</f>
        <v>611</v>
      </c>
      <c r="R25" s="62">
        <v>128</v>
      </c>
      <c r="S25" s="62">
        <v>128</v>
      </c>
      <c r="T25" s="62">
        <v>129</v>
      </c>
      <c r="U25" s="62">
        <v>124</v>
      </c>
      <c r="V25" s="62">
        <v>127</v>
      </c>
      <c r="W25" s="60">
        <f>SUM(R25:V25)</f>
        <v>636</v>
      </c>
      <c r="X25" s="356">
        <v>108</v>
      </c>
      <c r="Y25" s="356">
        <v>124</v>
      </c>
      <c r="Z25" s="356">
        <v>140</v>
      </c>
      <c r="AA25" s="356">
        <v>108</v>
      </c>
      <c r="AB25" s="356">
        <v>130</v>
      </c>
      <c r="AC25" s="287">
        <f>SUM(X25:AB25)</f>
        <v>610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1">
        <v>24</v>
      </c>
      <c r="C26" s="288" t="s">
        <v>63</v>
      </c>
      <c r="D26" s="60">
        <f>SUM(K26+Q26+W26+AC26)</f>
        <v>2471</v>
      </c>
      <c r="E26" s="61">
        <f>SUM(D26)/20</f>
        <v>123.55</v>
      </c>
      <c r="F26" s="62">
        <v>131</v>
      </c>
      <c r="G26" s="62">
        <v>128</v>
      </c>
      <c r="H26" s="62">
        <v>121</v>
      </c>
      <c r="I26" s="62">
        <v>125</v>
      </c>
      <c r="J26" s="62">
        <v>127</v>
      </c>
      <c r="K26" s="60">
        <f>SUM(F26:J26)</f>
        <v>632</v>
      </c>
      <c r="L26" s="62">
        <v>124</v>
      </c>
      <c r="M26" s="62">
        <v>118</v>
      </c>
      <c r="N26" s="62">
        <v>131</v>
      </c>
      <c r="O26" s="62">
        <v>116</v>
      </c>
      <c r="P26" s="62">
        <v>111</v>
      </c>
      <c r="Q26" s="60">
        <f>SUM(L26:P26)</f>
        <v>600</v>
      </c>
      <c r="R26" s="62">
        <v>128</v>
      </c>
      <c r="S26" s="62">
        <v>127</v>
      </c>
      <c r="T26" s="62">
        <v>130</v>
      </c>
      <c r="U26" s="62">
        <v>128</v>
      </c>
      <c r="V26" s="62">
        <v>131</v>
      </c>
      <c r="W26" s="60">
        <f>SUM(R26:V26)</f>
        <v>644</v>
      </c>
      <c r="X26" s="273">
        <v>125</v>
      </c>
      <c r="Y26" s="273">
        <v>84</v>
      </c>
      <c r="Z26" s="273">
        <v>140</v>
      </c>
      <c r="AA26" s="273">
        <v>128</v>
      </c>
      <c r="AB26" s="273">
        <v>118</v>
      </c>
      <c r="AC26" s="287">
        <f>SUM(X26:AB26)</f>
        <v>595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1">
        <v>25</v>
      </c>
      <c r="C27" s="288" t="s">
        <v>61</v>
      </c>
      <c r="D27" s="60">
        <f>SUM(K27+Q27+W27+AC27)</f>
        <v>2465</v>
      </c>
      <c r="E27" s="61">
        <f>SUM(D27)/20</f>
        <v>123.25</v>
      </c>
      <c r="F27" s="62">
        <v>119</v>
      </c>
      <c r="G27" s="62">
        <v>99</v>
      </c>
      <c r="H27" s="62">
        <v>122</v>
      </c>
      <c r="I27" s="62">
        <v>127</v>
      </c>
      <c r="J27" s="62">
        <v>140</v>
      </c>
      <c r="K27" s="60">
        <f>SUM(F27:J27)</f>
        <v>607</v>
      </c>
      <c r="L27" s="62">
        <v>116</v>
      </c>
      <c r="M27" s="62">
        <v>127</v>
      </c>
      <c r="N27" s="62">
        <v>129</v>
      </c>
      <c r="O27" s="62">
        <v>125</v>
      </c>
      <c r="P27" s="62">
        <v>123</v>
      </c>
      <c r="Q27" s="60">
        <f>SUM(L27:P27)</f>
        <v>620</v>
      </c>
      <c r="R27" s="355">
        <v>112</v>
      </c>
      <c r="S27" s="62">
        <v>135</v>
      </c>
      <c r="T27" s="62">
        <v>101</v>
      </c>
      <c r="U27" s="62">
        <v>140</v>
      </c>
      <c r="V27" s="62">
        <v>109</v>
      </c>
      <c r="W27" s="60">
        <f>SUM(R27:V27)</f>
        <v>597</v>
      </c>
      <c r="X27" s="356">
        <v>125</v>
      </c>
      <c r="Y27" s="356">
        <v>131</v>
      </c>
      <c r="Z27" s="356">
        <v>126</v>
      </c>
      <c r="AA27" s="356">
        <v>130</v>
      </c>
      <c r="AB27" s="356">
        <v>129</v>
      </c>
      <c r="AC27" s="287">
        <f>SUM(X27:AB27)</f>
        <v>641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1">
        <v>26</v>
      </c>
      <c r="C28" s="288" t="s">
        <v>35</v>
      </c>
      <c r="D28" s="60">
        <f>SUM(K28+Q28+W28+AC28)</f>
        <v>2461</v>
      </c>
      <c r="E28" s="61">
        <f>SUM(D28)/20</f>
        <v>123.05</v>
      </c>
      <c r="F28" s="62">
        <v>126</v>
      </c>
      <c r="G28" s="62">
        <v>103</v>
      </c>
      <c r="H28" s="62">
        <v>127</v>
      </c>
      <c r="I28" s="62">
        <v>120</v>
      </c>
      <c r="J28" s="62">
        <v>123</v>
      </c>
      <c r="K28" s="60">
        <f>SUM(F28:J28)</f>
        <v>599</v>
      </c>
      <c r="L28" s="62">
        <v>124</v>
      </c>
      <c r="M28" s="62">
        <v>129</v>
      </c>
      <c r="N28" s="62">
        <v>121</v>
      </c>
      <c r="O28" s="62">
        <v>113</v>
      </c>
      <c r="P28" s="62">
        <v>143</v>
      </c>
      <c r="Q28" s="60">
        <f>SUM(L28:P28)</f>
        <v>630</v>
      </c>
      <c r="R28" s="62">
        <v>113</v>
      </c>
      <c r="S28" s="62">
        <v>122</v>
      </c>
      <c r="T28" s="62">
        <v>124</v>
      </c>
      <c r="U28" s="62">
        <v>127</v>
      </c>
      <c r="V28" s="62">
        <v>99</v>
      </c>
      <c r="W28" s="60">
        <f>SUM(R28:V28)</f>
        <v>585</v>
      </c>
      <c r="X28" s="356">
        <v>122</v>
      </c>
      <c r="Y28" s="356">
        <v>140</v>
      </c>
      <c r="Z28" s="356">
        <v>140</v>
      </c>
      <c r="AA28" s="356">
        <v>114</v>
      </c>
      <c r="AB28" s="356">
        <v>131</v>
      </c>
      <c r="AC28" s="287">
        <f>SUM(X28:AB28)</f>
        <v>647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1">
        <v>27</v>
      </c>
      <c r="C29" s="288" t="s">
        <v>32</v>
      </c>
      <c r="D29" s="60">
        <f>SUM(K29+Q29+W29+AC29)</f>
        <v>2455</v>
      </c>
      <c r="E29" s="61">
        <f>SUM(D29)/20</f>
        <v>122.75</v>
      </c>
      <c r="F29" s="62">
        <v>140</v>
      </c>
      <c r="G29" s="62">
        <v>123</v>
      </c>
      <c r="H29" s="62">
        <v>127</v>
      </c>
      <c r="I29" s="62">
        <v>116</v>
      </c>
      <c r="J29" s="62">
        <v>126</v>
      </c>
      <c r="K29" s="60">
        <f>SUM(F29:J29)</f>
        <v>632</v>
      </c>
      <c r="L29" s="62">
        <v>113</v>
      </c>
      <c r="M29" s="62">
        <v>123</v>
      </c>
      <c r="N29" s="62">
        <v>117</v>
      </c>
      <c r="O29" s="62">
        <v>123</v>
      </c>
      <c r="P29" s="62">
        <v>124</v>
      </c>
      <c r="Q29" s="60">
        <f>SUM(L29:P29)</f>
        <v>600</v>
      </c>
      <c r="R29" s="355">
        <v>128</v>
      </c>
      <c r="S29" s="355">
        <v>129</v>
      </c>
      <c r="T29" s="355">
        <v>99</v>
      </c>
      <c r="U29" s="355">
        <v>128</v>
      </c>
      <c r="V29" s="62">
        <v>126</v>
      </c>
      <c r="W29" s="60">
        <f>SUM(R29:V29)</f>
        <v>610</v>
      </c>
      <c r="X29" s="356">
        <v>131</v>
      </c>
      <c r="Y29" s="356">
        <v>127</v>
      </c>
      <c r="Z29" s="356">
        <v>117</v>
      </c>
      <c r="AA29" s="356">
        <v>127</v>
      </c>
      <c r="AB29" s="356">
        <v>111</v>
      </c>
      <c r="AC29" s="287">
        <f>SUM(X29:AB29)</f>
        <v>613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1">
        <v>28</v>
      </c>
      <c r="C30" s="288" t="s">
        <v>77</v>
      </c>
      <c r="D30" s="60">
        <f>SUM(K30+Q30+W30+AC30)</f>
        <v>2439</v>
      </c>
      <c r="E30" s="61">
        <f>SUM(D30)/20</f>
        <v>121.95</v>
      </c>
      <c r="F30" s="62">
        <v>117</v>
      </c>
      <c r="G30" s="62">
        <v>110</v>
      </c>
      <c r="H30" s="62">
        <v>122</v>
      </c>
      <c r="I30" s="62">
        <v>105</v>
      </c>
      <c r="J30" s="62">
        <v>125</v>
      </c>
      <c r="K30" s="60">
        <f>SUM(F30:J30)</f>
        <v>579</v>
      </c>
      <c r="L30" s="62">
        <v>132</v>
      </c>
      <c r="M30" s="62">
        <v>110</v>
      </c>
      <c r="N30" s="62">
        <v>143</v>
      </c>
      <c r="O30" s="62">
        <v>132</v>
      </c>
      <c r="P30" s="62">
        <v>117</v>
      </c>
      <c r="Q30" s="60">
        <f>SUM(L30:P30)</f>
        <v>634</v>
      </c>
      <c r="R30" s="355">
        <v>111</v>
      </c>
      <c r="S30" s="62">
        <v>117</v>
      </c>
      <c r="T30" s="62">
        <v>114</v>
      </c>
      <c r="U30" s="62">
        <v>125</v>
      </c>
      <c r="V30" s="62">
        <v>125</v>
      </c>
      <c r="W30" s="60">
        <f>SUM(R30:V30)</f>
        <v>592</v>
      </c>
      <c r="X30" s="356">
        <v>124</v>
      </c>
      <c r="Y30" s="356">
        <v>123</v>
      </c>
      <c r="Z30" s="356">
        <v>118</v>
      </c>
      <c r="AA30" s="356">
        <v>140</v>
      </c>
      <c r="AB30" s="356">
        <v>129</v>
      </c>
      <c r="AC30" s="287">
        <f>SUM(X30:AB30)</f>
        <v>634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1">
        <v>29</v>
      </c>
      <c r="C31" s="288" t="s">
        <v>53</v>
      </c>
      <c r="D31" s="60">
        <f>SUM(K31+Q31+W31+AC31)</f>
        <v>2405</v>
      </c>
      <c r="E31" s="61">
        <f>SUM(D31)/20</f>
        <v>120.25</v>
      </c>
      <c r="F31" s="62">
        <v>107</v>
      </c>
      <c r="G31" s="62">
        <v>122</v>
      </c>
      <c r="H31" s="62">
        <v>126</v>
      </c>
      <c r="I31" s="62">
        <v>108</v>
      </c>
      <c r="J31" s="62">
        <v>123</v>
      </c>
      <c r="K31" s="60">
        <f>SUM(F31:J31)</f>
        <v>586</v>
      </c>
      <c r="L31" s="62">
        <v>107</v>
      </c>
      <c r="M31" s="62">
        <v>109</v>
      </c>
      <c r="N31" s="62">
        <v>140</v>
      </c>
      <c r="O31" s="62">
        <v>101</v>
      </c>
      <c r="P31" s="62">
        <v>127</v>
      </c>
      <c r="Q31" s="60">
        <f>SUM(L31:P31)</f>
        <v>584</v>
      </c>
      <c r="R31" s="355">
        <v>110</v>
      </c>
      <c r="S31" s="62">
        <v>109</v>
      </c>
      <c r="T31" s="62">
        <v>110</v>
      </c>
      <c r="U31" s="62">
        <v>129</v>
      </c>
      <c r="V31" s="62">
        <v>125</v>
      </c>
      <c r="W31" s="60">
        <f>SUM(R31:V31)</f>
        <v>583</v>
      </c>
      <c r="X31" s="356">
        <v>129</v>
      </c>
      <c r="Y31" s="356">
        <v>128</v>
      </c>
      <c r="Z31" s="356">
        <v>127</v>
      </c>
      <c r="AA31" s="356">
        <v>128</v>
      </c>
      <c r="AB31" s="356">
        <v>140</v>
      </c>
      <c r="AC31" s="287">
        <f>SUM(X31:AB31)</f>
        <v>652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1">
        <v>30</v>
      </c>
      <c r="C32" s="288" t="s">
        <v>41</v>
      </c>
      <c r="D32" s="60">
        <f>SUM(K32+Q32+W32+AC32)</f>
        <v>2353</v>
      </c>
      <c r="E32" s="61">
        <f>SUM(D32)/20</f>
        <v>117.65</v>
      </c>
      <c r="F32" s="62">
        <v>124</v>
      </c>
      <c r="G32" s="62">
        <v>112</v>
      </c>
      <c r="H32" s="62">
        <v>115</v>
      </c>
      <c r="I32" s="62">
        <v>117</v>
      </c>
      <c r="J32" s="62">
        <v>109</v>
      </c>
      <c r="K32" s="60">
        <f>SUM(F32:J32)</f>
        <v>577</v>
      </c>
      <c r="L32" s="62">
        <v>87</v>
      </c>
      <c r="M32" s="62">
        <v>113</v>
      </c>
      <c r="N32" s="62">
        <v>116</v>
      </c>
      <c r="O32" s="62">
        <v>116</v>
      </c>
      <c r="P32" s="62">
        <v>128</v>
      </c>
      <c r="Q32" s="60">
        <f>SUM(L32:P32)</f>
        <v>560</v>
      </c>
      <c r="R32" s="355">
        <v>111</v>
      </c>
      <c r="S32" s="355">
        <v>125</v>
      </c>
      <c r="T32" s="355">
        <v>131</v>
      </c>
      <c r="U32" s="355">
        <v>129</v>
      </c>
      <c r="V32" s="62">
        <v>108</v>
      </c>
      <c r="W32" s="60">
        <f>SUM(R32:V32)</f>
        <v>604</v>
      </c>
      <c r="X32" s="356">
        <v>128</v>
      </c>
      <c r="Y32" s="356">
        <v>128</v>
      </c>
      <c r="Z32" s="356">
        <v>123</v>
      </c>
      <c r="AA32" s="356">
        <v>109</v>
      </c>
      <c r="AB32" s="356">
        <v>124</v>
      </c>
      <c r="AC32" s="287">
        <f>SUM(X32:AB32)</f>
        <v>612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1">
        <v>31</v>
      </c>
      <c r="C33" s="288" t="s">
        <v>33</v>
      </c>
      <c r="D33" s="60">
        <f>SUM(K33+Q33+W33+AC33)</f>
        <v>2248</v>
      </c>
      <c r="E33" s="61">
        <f>SUM(D33)/20</f>
        <v>112.4</v>
      </c>
      <c r="F33" s="62">
        <v>90</v>
      </c>
      <c r="G33" s="62">
        <v>114</v>
      </c>
      <c r="H33" s="62">
        <v>97</v>
      </c>
      <c r="I33" s="62">
        <v>109</v>
      </c>
      <c r="J33" s="62">
        <v>125</v>
      </c>
      <c r="K33" s="60">
        <f>SUM(F33:J33)</f>
        <v>535</v>
      </c>
      <c r="L33" s="62">
        <v>103</v>
      </c>
      <c r="M33" s="62">
        <v>122</v>
      </c>
      <c r="N33" s="62">
        <v>120</v>
      </c>
      <c r="O33" s="62">
        <v>122</v>
      </c>
      <c r="P33" s="62">
        <v>87</v>
      </c>
      <c r="Q33" s="60">
        <f>SUM(L33:P33)</f>
        <v>554</v>
      </c>
      <c r="R33" s="355">
        <v>111</v>
      </c>
      <c r="S33" s="62">
        <v>110</v>
      </c>
      <c r="T33" s="62">
        <v>97</v>
      </c>
      <c r="U33" s="62">
        <v>114</v>
      </c>
      <c r="V33" s="62">
        <v>121</v>
      </c>
      <c r="W33" s="60">
        <f>SUM(R33:V33)</f>
        <v>553</v>
      </c>
      <c r="X33" s="356">
        <v>108</v>
      </c>
      <c r="Y33" s="356">
        <v>134</v>
      </c>
      <c r="Z33" s="356">
        <v>127</v>
      </c>
      <c r="AA33" s="356">
        <v>112</v>
      </c>
      <c r="AB33" s="356">
        <v>125</v>
      </c>
      <c r="AC33" s="287">
        <f>SUM(X33:AB33)</f>
        <v>606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1">
        <v>32</v>
      </c>
      <c r="C34" s="288" t="s">
        <v>49</v>
      </c>
      <c r="D34" s="60">
        <f>SUM(K34+Q34+W34+AC34)</f>
        <v>0</v>
      </c>
      <c r="E34" s="61">
        <f>SUM(D34)/20</f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>SUM(F34:J34)</f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>SUM(L34:P34)</f>
        <v>0</v>
      </c>
      <c r="R34" s="355">
        <v>0</v>
      </c>
      <c r="S34" s="62">
        <v>0</v>
      </c>
      <c r="T34" s="62">
        <v>0</v>
      </c>
      <c r="U34" s="62">
        <v>0</v>
      </c>
      <c r="V34" s="62">
        <v>0</v>
      </c>
      <c r="W34" s="60">
        <f>SUM(R34:V34)</f>
        <v>0</v>
      </c>
      <c r="X34" s="273">
        <v>0</v>
      </c>
      <c r="Y34" s="273">
        <v>0</v>
      </c>
      <c r="Z34" s="273">
        <v>0</v>
      </c>
      <c r="AA34" s="273">
        <v>0</v>
      </c>
      <c r="AB34" s="273">
        <v>0</v>
      </c>
      <c r="AC34" s="287">
        <f>SUM(X34:AB34)</f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1">
        <v>33</v>
      </c>
      <c r="C35" s="318" t="s">
        <v>50</v>
      </c>
      <c r="D35" s="60">
        <f>SUM(K35+Q35+W35+AC35)</f>
        <v>0</v>
      </c>
      <c r="E35" s="61">
        <f>SUM(D35)/20</f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>SUM(F35:J35)</f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>SUM(L35:P35)</f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0">
        <f>SUM(R35:V35)</f>
        <v>0</v>
      </c>
      <c r="X35" s="356">
        <v>0</v>
      </c>
      <c r="Y35" s="356">
        <v>0</v>
      </c>
      <c r="Z35" s="356">
        <v>0</v>
      </c>
      <c r="AA35" s="356">
        <v>0</v>
      </c>
      <c r="AB35" s="356">
        <v>0</v>
      </c>
      <c r="AC35" s="287">
        <f>SUM(X35:AB35)</f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1">
        <v>34</v>
      </c>
      <c r="C36" s="288" t="s">
        <v>22</v>
      </c>
      <c r="D36" s="60">
        <f>SUM(K36+Q36+W36+AC36)</f>
        <v>0</v>
      </c>
      <c r="E36" s="61">
        <f>SUM(D36)/20</f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0">
        <f>SUM(F36:J36)</f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0">
        <f>SUM(L36:P36)</f>
        <v>0</v>
      </c>
      <c r="R36" s="355">
        <v>0</v>
      </c>
      <c r="S36" s="355">
        <v>0</v>
      </c>
      <c r="T36" s="355">
        <v>0</v>
      </c>
      <c r="U36" s="355">
        <v>0</v>
      </c>
      <c r="V36" s="62">
        <v>0</v>
      </c>
      <c r="W36" s="60">
        <f>SUM(R36:V36)</f>
        <v>0</v>
      </c>
      <c r="X36" s="273">
        <v>0</v>
      </c>
      <c r="Y36" s="273">
        <v>0</v>
      </c>
      <c r="Z36" s="273">
        <v>0</v>
      </c>
      <c r="AA36" s="273">
        <v>0</v>
      </c>
      <c r="AB36" s="273">
        <v>0</v>
      </c>
      <c r="AC36" s="274">
        <f>SUM(X36:AB36)</f>
        <v>0</v>
      </c>
      <c r="AD36" s="1"/>
      <c r="AE36" s="26"/>
      <c r="AF36" s="26"/>
      <c r="AG36" s="26"/>
      <c r="AH36" s="26"/>
      <c r="AI36" s="26"/>
      <c r="AJ36" s="26"/>
    </row>
    <row r="37" spans="1:36" ht="18.899999999999999" customHeight="1">
      <c r="A37" s="1"/>
      <c r="B37" s="291">
        <v>35</v>
      </c>
      <c r="C37" s="399" t="s">
        <v>51</v>
      </c>
      <c r="D37" s="276">
        <f>SUM(K37+Q37+W37+AC37)</f>
        <v>0</v>
      </c>
      <c r="E37" s="289">
        <f>SUM(D37)/20</f>
        <v>0</v>
      </c>
      <c r="F37" s="343">
        <v>0</v>
      </c>
      <c r="G37" s="343">
        <v>0</v>
      </c>
      <c r="H37" s="343">
        <v>0</v>
      </c>
      <c r="I37" s="343">
        <v>0</v>
      </c>
      <c r="J37" s="343">
        <v>0</v>
      </c>
      <c r="K37" s="276">
        <f>SUM(F37:J37)</f>
        <v>0</v>
      </c>
      <c r="L37" s="343">
        <v>0</v>
      </c>
      <c r="M37" s="343">
        <v>0</v>
      </c>
      <c r="N37" s="343">
        <v>0</v>
      </c>
      <c r="O37" s="343">
        <v>0</v>
      </c>
      <c r="P37" s="343">
        <v>0</v>
      </c>
      <c r="Q37" s="276">
        <f>SUM(L37:P37)</f>
        <v>0</v>
      </c>
      <c r="R37" s="359">
        <v>0</v>
      </c>
      <c r="S37" s="343">
        <v>0</v>
      </c>
      <c r="T37" s="343">
        <v>0</v>
      </c>
      <c r="U37" s="343">
        <v>0</v>
      </c>
      <c r="V37" s="343">
        <v>0</v>
      </c>
      <c r="W37" s="276">
        <f>SUM(R37:V37)</f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290">
        <f>SUM(X37:AB37)</f>
        <v>0</v>
      </c>
      <c r="AD37" s="1"/>
      <c r="AE37" s="26"/>
      <c r="AF37" s="26"/>
      <c r="AG37" s="26"/>
      <c r="AH37" s="26"/>
      <c r="AI37" s="26"/>
      <c r="AJ37" s="26"/>
    </row>
    <row r="38" spans="1:36" ht="18.600000000000001">
      <c r="A38" s="1"/>
      <c r="B38" s="3"/>
      <c r="C38" s="40"/>
      <c r="D38" s="7"/>
      <c r="E38" s="41"/>
      <c r="F38" s="42"/>
      <c r="G38" s="42"/>
      <c r="H38" s="42"/>
      <c r="I38" s="42"/>
      <c r="J38" s="42"/>
      <c r="K38" s="7"/>
      <c r="L38" s="42"/>
      <c r="M38" s="42"/>
      <c r="N38" s="42"/>
      <c r="O38" s="42"/>
      <c r="P38" s="42"/>
      <c r="Q38" s="7"/>
      <c r="R38" s="6"/>
      <c r="S38" s="42"/>
      <c r="T38" s="42"/>
      <c r="U38" s="42"/>
      <c r="V38" s="42"/>
      <c r="W38" s="7"/>
      <c r="X38" s="1"/>
      <c r="Y38" s="1"/>
      <c r="Z38" s="1"/>
      <c r="AA38" s="1"/>
      <c r="AB38" s="1"/>
      <c r="AC38" s="1"/>
      <c r="AD38" s="1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17"/>
      <c r="C43" s="25"/>
      <c r="D43" s="20"/>
      <c r="E43" s="16"/>
      <c r="F43" s="21"/>
      <c r="G43" s="21"/>
      <c r="H43" s="21"/>
      <c r="I43" s="21"/>
      <c r="J43" s="21"/>
      <c r="K43" s="20"/>
      <c r="L43" s="21"/>
      <c r="M43" s="21"/>
      <c r="N43" s="21"/>
      <c r="O43" s="21"/>
      <c r="P43" s="21"/>
      <c r="Q43" s="20"/>
      <c r="R43" s="24"/>
      <c r="S43" s="21"/>
      <c r="T43" s="21"/>
      <c r="U43" s="21"/>
      <c r="V43" s="21"/>
      <c r="W43" s="20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24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 ht="18.600000000000001">
      <c r="A54" s="23"/>
      <c r="B54" s="27"/>
      <c r="C54" s="28"/>
      <c r="D54" s="29"/>
      <c r="E54" s="30"/>
      <c r="F54" s="31"/>
      <c r="G54" s="31"/>
      <c r="H54" s="31"/>
      <c r="I54" s="31"/>
      <c r="J54" s="31"/>
      <c r="K54" s="29"/>
      <c r="L54" s="31"/>
      <c r="M54" s="31"/>
      <c r="N54" s="31"/>
      <c r="O54" s="31"/>
      <c r="P54" s="31"/>
      <c r="Q54" s="29"/>
      <c r="R54" s="31"/>
      <c r="S54" s="31"/>
      <c r="T54" s="31"/>
      <c r="U54" s="31"/>
      <c r="V54" s="31"/>
      <c r="W54" s="29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  <row r="68" spans="1:36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6"/>
      <c r="AF68" s="26"/>
      <c r="AG68" s="26"/>
      <c r="AH68" s="26"/>
      <c r="AI68" s="26"/>
      <c r="AJ68" s="26"/>
    </row>
  </sheetData>
  <sortState xmlns:xlrd2="http://schemas.microsoft.com/office/spreadsheetml/2017/richdata2" ref="C3:AC37">
    <sortCondition descending="1" ref="E3:E37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3"/>
  <sheetViews>
    <sheetView workbookViewId="0">
      <selection activeCell="N32" sqref="N32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68" t="s">
        <v>80</v>
      </c>
      <c r="B1" s="368"/>
      <c r="C1" s="368"/>
      <c r="D1" s="368"/>
      <c r="E1" s="368"/>
      <c r="F1" s="368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81</v>
      </c>
      <c r="E2" s="134" t="s">
        <v>59</v>
      </c>
      <c r="F2" s="134" t="s">
        <v>82</v>
      </c>
      <c r="G2" s="143"/>
      <c r="H2" s="144" t="s">
        <v>99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165</v>
      </c>
      <c r="D3" s="135">
        <v>146.08947368421053</v>
      </c>
      <c r="E3" s="65">
        <v>1498</v>
      </c>
      <c r="F3" s="125">
        <v>1498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38</v>
      </c>
      <c r="C4" s="73">
        <v>161</v>
      </c>
      <c r="D4" s="135">
        <v>142.19473684210527</v>
      </c>
      <c r="E4" s="65">
        <v>1456</v>
      </c>
      <c r="F4" s="125">
        <v>1456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50</v>
      </c>
      <c r="C5" s="73">
        <v>160</v>
      </c>
      <c r="D5" s="135">
        <v>145.03076923076924</v>
      </c>
      <c r="E5" s="65">
        <v>1472</v>
      </c>
      <c r="F5" s="125">
        <v>1472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23</v>
      </c>
      <c r="C6" s="73">
        <v>159</v>
      </c>
      <c r="D6" s="135">
        <v>145.12777777777777</v>
      </c>
      <c r="E6" s="136">
        <v>1480</v>
      </c>
      <c r="F6" s="125">
        <v>1480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79</v>
      </c>
      <c r="C7" s="95">
        <v>159</v>
      </c>
      <c r="D7" s="135">
        <v>141.71052631578948</v>
      </c>
      <c r="E7" s="65">
        <v>1462</v>
      </c>
      <c r="F7" s="125">
        <v>1462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54</v>
      </c>
      <c r="C8" s="73">
        <v>156</v>
      </c>
      <c r="D8" s="135">
        <v>142.2421052631579</v>
      </c>
      <c r="E8" s="65">
        <v>1457</v>
      </c>
      <c r="F8" s="125">
        <v>1457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22</v>
      </c>
      <c r="C9" s="73">
        <v>156</v>
      </c>
      <c r="D9" s="135">
        <v>141.50666666666666</v>
      </c>
      <c r="E9" s="65">
        <v>1455</v>
      </c>
      <c r="F9" s="125">
        <v>1455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49</v>
      </c>
      <c r="C10" s="73">
        <v>155</v>
      </c>
      <c r="D10" s="135">
        <v>142.62666666666667</v>
      </c>
      <c r="E10" s="65">
        <v>1482</v>
      </c>
      <c r="F10" s="125">
        <v>1462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24</v>
      </c>
      <c r="C11" s="73">
        <v>154</v>
      </c>
      <c r="D11" s="135">
        <v>142.12941176470588</v>
      </c>
      <c r="E11" s="65">
        <v>1455</v>
      </c>
      <c r="F11" s="125">
        <v>1452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25</v>
      </c>
      <c r="C12" s="53">
        <v>149</v>
      </c>
      <c r="D12" s="138">
        <v>139.14705882352942</v>
      </c>
      <c r="E12" s="139">
        <v>1441</v>
      </c>
      <c r="F12" s="129">
        <v>1433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39</v>
      </c>
      <c r="D13" s="138">
        <v>141.19999999999999</v>
      </c>
      <c r="E13" s="139">
        <v>1455</v>
      </c>
      <c r="F13" s="129">
        <v>1423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81</v>
      </c>
      <c r="E15" s="134" t="s">
        <v>59</v>
      </c>
      <c r="F15" s="134" t="s">
        <v>82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3</v>
      </c>
      <c r="C16" s="95">
        <v>163</v>
      </c>
      <c r="D16" s="69">
        <v>132.13529411764705</v>
      </c>
      <c r="E16" s="70">
        <v>1434</v>
      </c>
      <c r="F16" s="125">
        <v>1407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60</v>
      </c>
      <c r="C17" s="73">
        <v>162</v>
      </c>
      <c r="D17" s="69">
        <v>136.91764705882352</v>
      </c>
      <c r="E17" s="70">
        <v>1418</v>
      </c>
      <c r="F17" s="125">
        <v>1418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4</v>
      </c>
      <c r="C18" s="95">
        <v>161</v>
      </c>
      <c r="D18" s="69">
        <v>131.67894736842106</v>
      </c>
      <c r="E18" s="70">
        <v>1422</v>
      </c>
      <c r="F18" s="125">
        <v>1422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29</v>
      </c>
      <c r="C19" s="95">
        <v>160</v>
      </c>
      <c r="D19" s="69">
        <v>134.65625</v>
      </c>
      <c r="E19" s="70">
        <v>1401</v>
      </c>
      <c r="F19" s="125">
        <v>1401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28</v>
      </c>
      <c r="C20" s="73">
        <v>159</v>
      </c>
      <c r="D20" s="69">
        <v>131.93684210526317</v>
      </c>
      <c r="E20" s="70">
        <v>1413</v>
      </c>
      <c r="F20" s="125">
        <v>1366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55</v>
      </c>
      <c r="C21" s="73">
        <v>159</v>
      </c>
      <c r="D21" s="69">
        <v>127.77368421052631</v>
      </c>
      <c r="E21" s="70">
        <v>1342</v>
      </c>
      <c r="F21" s="125">
        <v>1342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37</v>
      </c>
      <c r="C22" s="73">
        <v>158</v>
      </c>
      <c r="D22" s="69">
        <v>130.67368421052632</v>
      </c>
      <c r="E22" s="70">
        <v>1365</v>
      </c>
      <c r="F22" s="125">
        <v>1365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12</v>
      </c>
      <c r="C23" s="73">
        <v>156</v>
      </c>
      <c r="D23" s="69">
        <v>135.94117647058823</v>
      </c>
      <c r="E23" s="70">
        <v>1420</v>
      </c>
      <c r="F23" s="140">
        <v>1420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3" t="s">
        <v>30</v>
      </c>
      <c r="C24" s="73">
        <v>148</v>
      </c>
      <c r="D24" s="69">
        <v>137.04736842105262</v>
      </c>
      <c r="E24" s="70">
        <v>1437</v>
      </c>
      <c r="F24" s="125">
        <v>1426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3" t="s">
        <v>78</v>
      </c>
      <c r="C25" s="73">
        <v>132</v>
      </c>
      <c r="D25" s="69">
        <v>129.42941176470589</v>
      </c>
      <c r="E25" s="70">
        <v>1367</v>
      </c>
      <c r="F25" s="125">
        <v>1367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>
        <v>11</v>
      </c>
      <c r="B26" s="126" t="s">
        <v>83</v>
      </c>
      <c r="C26" s="96">
        <v>130</v>
      </c>
      <c r="D26" s="69">
        <v>134.63529411764705</v>
      </c>
      <c r="E26" s="141">
        <v>1413</v>
      </c>
      <c r="F26" s="129">
        <v>1413</v>
      </c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64">
        <v>12</v>
      </c>
      <c r="B27" s="126" t="s">
        <v>36</v>
      </c>
      <c r="C27" s="96">
        <v>41</v>
      </c>
      <c r="D27" s="69">
        <v>138.83333333333334</v>
      </c>
      <c r="E27" s="141">
        <v>1426</v>
      </c>
      <c r="F27" s="129">
        <v>1423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/>
      <c r="B28" s="48"/>
      <c r="C28" s="49"/>
      <c r="D28" s="67"/>
      <c r="E28" s="50"/>
      <c r="F28" s="51"/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71"/>
      <c r="B29" s="131" t="s">
        <v>6</v>
      </c>
      <c r="C29" s="132" t="s">
        <v>74</v>
      </c>
      <c r="D29" s="133" t="s">
        <v>81</v>
      </c>
      <c r="E29" s="134" t="s">
        <v>59</v>
      </c>
      <c r="F29" s="134" t="s">
        <v>82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1</v>
      </c>
      <c r="B30" s="123" t="s">
        <v>32</v>
      </c>
      <c r="C30" s="73">
        <v>165</v>
      </c>
      <c r="D30" s="69">
        <v>124.73529411764706</v>
      </c>
      <c r="E30" s="70">
        <v>1302</v>
      </c>
      <c r="F30" s="125">
        <v>1298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2</v>
      </c>
      <c r="B31" s="123" t="s">
        <v>31</v>
      </c>
      <c r="C31" s="73">
        <v>165</v>
      </c>
      <c r="D31" s="69">
        <v>123.41578947368421</v>
      </c>
      <c r="E31" s="70">
        <v>1277</v>
      </c>
      <c r="F31" s="125">
        <v>1277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3</v>
      </c>
      <c r="B32" s="123" t="s">
        <v>63</v>
      </c>
      <c r="C32" s="73">
        <v>165</v>
      </c>
      <c r="D32" s="69">
        <v>119.84</v>
      </c>
      <c r="E32" s="70">
        <v>1258</v>
      </c>
      <c r="F32" s="125">
        <v>1258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4</v>
      </c>
      <c r="B33" s="123" t="s">
        <v>77</v>
      </c>
      <c r="C33" s="73">
        <v>165</v>
      </c>
      <c r="D33" s="69">
        <v>117.88947368421053</v>
      </c>
      <c r="E33" s="70">
        <v>1243</v>
      </c>
      <c r="F33" s="125">
        <v>1243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5</v>
      </c>
      <c r="B34" s="123" t="s">
        <v>33</v>
      </c>
      <c r="C34" s="73">
        <v>165</v>
      </c>
      <c r="D34" s="69">
        <v>114.89333333333333</v>
      </c>
      <c r="E34" s="72">
        <v>1274</v>
      </c>
      <c r="F34" s="125">
        <v>1215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6</v>
      </c>
      <c r="B35" s="123" t="s">
        <v>97</v>
      </c>
      <c r="C35" s="73">
        <v>164</v>
      </c>
      <c r="D35" s="69">
        <v>119.71578947368421</v>
      </c>
      <c r="E35" s="72">
        <v>1238</v>
      </c>
      <c r="F35" s="125">
        <v>1238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7</v>
      </c>
      <c r="B36" s="123" t="s">
        <v>34</v>
      </c>
      <c r="C36" s="73">
        <v>157</v>
      </c>
      <c r="D36" s="69">
        <v>123.33076923076923</v>
      </c>
      <c r="E36" s="72">
        <v>1361</v>
      </c>
      <c r="F36" s="125">
        <v>1277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64">
        <v>8</v>
      </c>
      <c r="B37" s="123" t="s">
        <v>53</v>
      </c>
      <c r="C37" s="73">
        <v>151</v>
      </c>
      <c r="D37" s="69">
        <v>123.37692307692308</v>
      </c>
      <c r="E37" s="72">
        <v>1337</v>
      </c>
      <c r="F37" s="125">
        <v>1321</v>
      </c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64">
        <v>9</v>
      </c>
      <c r="B38" s="123" t="s">
        <v>41</v>
      </c>
      <c r="C38" s="95">
        <v>138</v>
      </c>
      <c r="D38" s="74">
        <v>117.61</v>
      </c>
      <c r="E38" s="72">
        <v>1284</v>
      </c>
      <c r="F38" s="125">
        <v>1225</v>
      </c>
      <c r="G38" s="85"/>
      <c r="H38" s="86"/>
      <c r="I38" s="86"/>
      <c r="J38" s="86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64">
        <v>10</v>
      </c>
      <c r="B39" s="126" t="s">
        <v>35</v>
      </c>
      <c r="C39" s="53">
        <v>68</v>
      </c>
      <c r="D39" s="74">
        <v>120.81428571428572</v>
      </c>
      <c r="E39" s="75">
        <v>1232</v>
      </c>
      <c r="F39" s="129">
        <v>1232</v>
      </c>
      <c r="G39" s="85"/>
      <c r="H39" s="86"/>
      <c r="I39" s="86"/>
      <c r="J39" s="86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50"/>
      <c r="B40" s="152"/>
      <c r="C40" s="105"/>
      <c r="D40" s="106"/>
      <c r="E40" s="153"/>
      <c r="F40" s="154"/>
      <c r="G40" s="85"/>
      <c r="H40" s="86"/>
      <c r="I40" s="86"/>
      <c r="J40" s="86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94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111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6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94"/>
      <c r="D47" s="155"/>
      <c r="E47" s="156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08"/>
      <c r="B48" s="109"/>
      <c r="C48" s="111"/>
      <c r="D48" s="155"/>
      <c r="E48" s="156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08"/>
      <c r="B49" s="109"/>
      <c r="C49" s="111"/>
      <c r="D49" s="155"/>
      <c r="E49" s="158"/>
      <c r="F49" s="157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108"/>
      <c r="B50" s="109"/>
      <c r="C50" s="111"/>
      <c r="D50" s="155"/>
      <c r="E50" s="158"/>
      <c r="F50" s="157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 ht="18.600000000000001">
      <c r="A51" s="114"/>
      <c r="B51" s="109"/>
      <c r="C51" s="94"/>
      <c r="D51" s="155"/>
      <c r="E51" s="158"/>
      <c r="F51" s="157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18.600000000000001">
      <c r="A52" s="114"/>
      <c r="B52" s="115"/>
      <c r="C52" s="116"/>
      <c r="D52" s="116"/>
      <c r="E52" s="117"/>
      <c r="F52" s="11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  <row r="71" spans="1:1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</row>
    <row r="72" spans="1:1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</row>
    <row r="73" spans="1:1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</row>
  </sheetData>
  <sortState xmlns:xlrd2="http://schemas.microsoft.com/office/spreadsheetml/2017/richdata2" ref="B30:F33">
    <sortCondition descending="1" ref="D30:D33"/>
  </sortState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3"/>
  <sheetViews>
    <sheetView workbookViewId="0">
      <selection activeCell="H42" sqref="H42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1" width="4.6640625" style="99" customWidth="1"/>
    <col min="12" max="12" width="6.33203125" style="99" customWidth="1"/>
    <col min="13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100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19"/>
      <c r="C4" s="320"/>
      <c r="D4" s="321" t="s">
        <v>10</v>
      </c>
      <c r="E4" s="322" t="s">
        <v>71</v>
      </c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4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25" t="s">
        <v>67</v>
      </c>
      <c r="D5" s="326"/>
      <c r="E5" s="327" t="s">
        <v>70</v>
      </c>
      <c r="F5" s="370">
        <v>45176</v>
      </c>
      <c r="G5" s="370"/>
      <c r="H5" s="370">
        <v>45190</v>
      </c>
      <c r="I5" s="370"/>
      <c r="J5" s="370">
        <v>45204</v>
      </c>
      <c r="K5" s="370"/>
      <c r="L5" s="357">
        <v>45218</v>
      </c>
      <c r="M5" s="370">
        <v>45232</v>
      </c>
      <c r="N5" s="370"/>
      <c r="O5" s="370">
        <v>45246</v>
      </c>
      <c r="P5" s="370"/>
      <c r="Q5" s="370">
        <v>45260</v>
      </c>
      <c r="R5" s="370"/>
      <c r="S5" s="370">
        <v>45274</v>
      </c>
      <c r="T5" s="370"/>
      <c r="U5" s="370">
        <v>45295</v>
      </c>
      <c r="V5" s="370"/>
      <c r="W5" s="370">
        <v>45309</v>
      </c>
      <c r="X5" s="370"/>
      <c r="Y5" s="370"/>
      <c r="Z5" s="370"/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70"/>
      <c r="AL5" s="370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28">
        <v>1</v>
      </c>
      <c r="C6" s="329" t="s">
        <v>27</v>
      </c>
      <c r="D6" s="330">
        <v>165</v>
      </c>
      <c r="E6" s="331"/>
      <c r="F6" s="332">
        <v>15</v>
      </c>
      <c r="G6" s="332">
        <v>15</v>
      </c>
      <c r="H6" s="332">
        <v>14</v>
      </c>
      <c r="I6" s="332">
        <v>13</v>
      </c>
      <c r="J6" s="332">
        <v>15</v>
      </c>
      <c r="K6" s="332">
        <v>14</v>
      </c>
      <c r="L6" s="332">
        <v>14</v>
      </c>
      <c r="M6" s="332">
        <v>15</v>
      </c>
      <c r="N6" s="332">
        <v>15</v>
      </c>
      <c r="O6" s="332">
        <v>14</v>
      </c>
      <c r="P6" s="332">
        <v>13</v>
      </c>
      <c r="Q6" s="332">
        <v>14</v>
      </c>
      <c r="R6" s="332">
        <v>14</v>
      </c>
      <c r="S6" s="332">
        <v>15</v>
      </c>
      <c r="T6" s="332">
        <v>15</v>
      </c>
      <c r="U6" s="332">
        <v>15</v>
      </c>
      <c r="V6" s="332">
        <v>15</v>
      </c>
      <c r="W6" s="332">
        <v>15</v>
      </c>
      <c r="X6" s="332">
        <v>15</v>
      </c>
      <c r="Y6" s="332">
        <v>0</v>
      </c>
      <c r="Z6" s="332">
        <v>0</v>
      </c>
      <c r="AA6" s="332">
        <v>0</v>
      </c>
      <c r="AB6" s="332">
        <v>0</v>
      </c>
      <c r="AC6" s="332">
        <v>0</v>
      </c>
      <c r="AD6" s="332">
        <v>0</v>
      </c>
      <c r="AE6" s="332">
        <v>0</v>
      </c>
      <c r="AF6" s="332">
        <v>0</v>
      </c>
      <c r="AG6" s="332">
        <v>0</v>
      </c>
      <c r="AH6" s="332">
        <v>0</v>
      </c>
      <c r="AI6" s="332">
        <v>0</v>
      </c>
      <c r="AJ6" s="332">
        <v>0</v>
      </c>
      <c r="AK6" s="332">
        <v>0</v>
      </c>
      <c r="AL6" s="332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28">
        <v>2</v>
      </c>
      <c r="C7" s="329" t="s">
        <v>38</v>
      </c>
      <c r="D7" s="330">
        <v>161</v>
      </c>
      <c r="E7" s="331"/>
      <c r="F7" s="332">
        <v>14</v>
      </c>
      <c r="G7" s="332">
        <v>11</v>
      </c>
      <c r="H7" s="332">
        <v>14</v>
      </c>
      <c r="I7" s="332">
        <v>15</v>
      </c>
      <c r="J7" s="332">
        <v>14</v>
      </c>
      <c r="K7" s="332">
        <v>11</v>
      </c>
      <c r="L7" s="332">
        <v>13</v>
      </c>
      <c r="M7" s="332">
        <v>14</v>
      </c>
      <c r="N7" s="332">
        <v>15</v>
      </c>
      <c r="O7" s="332">
        <v>15</v>
      </c>
      <c r="P7" s="332">
        <v>13</v>
      </c>
      <c r="Q7" s="332">
        <v>13</v>
      </c>
      <c r="R7" s="332">
        <v>15</v>
      </c>
      <c r="S7" s="332">
        <v>14</v>
      </c>
      <c r="T7" s="332">
        <v>15</v>
      </c>
      <c r="U7" s="332">
        <v>13</v>
      </c>
      <c r="V7" s="332">
        <v>15</v>
      </c>
      <c r="W7" s="332">
        <v>15</v>
      </c>
      <c r="X7" s="332">
        <v>12</v>
      </c>
      <c r="Y7" s="332">
        <v>0</v>
      </c>
      <c r="Z7" s="332">
        <v>0</v>
      </c>
      <c r="AA7" s="332">
        <v>0</v>
      </c>
      <c r="AB7" s="332">
        <v>0</v>
      </c>
      <c r="AC7" s="332">
        <v>0</v>
      </c>
      <c r="AD7" s="332">
        <v>0</v>
      </c>
      <c r="AE7" s="332">
        <v>0</v>
      </c>
      <c r="AF7" s="332">
        <v>0</v>
      </c>
      <c r="AG7" s="332">
        <v>0</v>
      </c>
      <c r="AH7" s="332">
        <v>0</v>
      </c>
      <c r="AI7" s="332">
        <v>0</v>
      </c>
      <c r="AJ7" s="332">
        <v>0</v>
      </c>
      <c r="AK7" s="332">
        <v>0</v>
      </c>
      <c r="AL7" s="332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28">
        <v>3</v>
      </c>
      <c r="C8" s="329" t="s">
        <v>50</v>
      </c>
      <c r="D8" s="330">
        <v>160</v>
      </c>
      <c r="E8" s="331">
        <v>6</v>
      </c>
      <c r="F8" s="332">
        <v>14</v>
      </c>
      <c r="G8" s="332">
        <v>15</v>
      </c>
      <c r="H8" s="332">
        <v>14</v>
      </c>
      <c r="I8" s="332">
        <v>14</v>
      </c>
      <c r="J8" s="332">
        <v>15</v>
      </c>
      <c r="K8" s="332">
        <v>14</v>
      </c>
      <c r="L8" s="332">
        <v>15</v>
      </c>
      <c r="M8" s="332">
        <v>0</v>
      </c>
      <c r="N8" s="332">
        <v>0</v>
      </c>
      <c r="O8" s="332">
        <v>15</v>
      </c>
      <c r="P8" s="332">
        <v>15</v>
      </c>
      <c r="Q8" s="332">
        <v>0</v>
      </c>
      <c r="R8" s="332">
        <v>0</v>
      </c>
      <c r="S8" s="332">
        <v>14</v>
      </c>
      <c r="T8" s="332">
        <v>15</v>
      </c>
      <c r="U8" s="332">
        <v>14</v>
      </c>
      <c r="V8" s="332">
        <v>12</v>
      </c>
      <c r="W8" s="332">
        <v>0</v>
      </c>
      <c r="X8" s="332">
        <v>0</v>
      </c>
      <c r="Y8" s="332">
        <v>0</v>
      </c>
      <c r="Z8" s="332">
        <v>0</v>
      </c>
      <c r="AA8" s="332">
        <v>0</v>
      </c>
      <c r="AB8" s="332">
        <v>0</v>
      </c>
      <c r="AC8" s="332">
        <v>0</v>
      </c>
      <c r="AD8" s="332">
        <v>0</v>
      </c>
      <c r="AE8" s="332">
        <v>0</v>
      </c>
      <c r="AF8" s="332">
        <v>0</v>
      </c>
      <c r="AG8" s="332">
        <v>0</v>
      </c>
      <c r="AH8" s="332">
        <v>0</v>
      </c>
      <c r="AI8" s="332">
        <v>0</v>
      </c>
      <c r="AJ8" s="332">
        <v>0</v>
      </c>
      <c r="AK8" s="332">
        <v>0</v>
      </c>
      <c r="AL8" s="332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28">
        <v>4</v>
      </c>
      <c r="C9" s="329" t="s">
        <v>23</v>
      </c>
      <c r="D9" s="330">
        <v>159</v>
      </c>
      <c r="E9" s="331">
        <v>1</v>
      </c>
      <c r="F9" s="332">
        <v>14</v>
      </c>
      <c r="G9" s="332">
        <v>14</v>
      </c>
      <c r="H9" s="332">
        <v>7</v>
      </c>
      <c r="I9" s="332">
        <v>14</v>
      </c>
      <c r="J9" s="332">
        <v>13</v>
      </c>
      <c r="K9" s="332">
        <v>13</v>
      </c>
      <c r="L9" s="332">
        <v>0</v>
      </c>
      <c r="M9" s="332">
        <v>14</v>
      </c>
      <c r="N9" s="332">
        <v>7</v>
      </c>
      <c r="O9" s="332">
        <v>15</v>
      </c>
      <c r="P9" s="332">
        <v>14</v>
      </c>
      <c r="Q9" s="332">
        <v>15</v>
      </c>
      <c r="R9" s="332">
        <v>14</v>
      </c>
      <c r="S9" s="332">
        <v>15</v>
      </c>
      <c r="T9" s="332">
        <v>13</v>
      </c>
      <c r="U9" s="332">
        <v>15</v>
      </c>
      <c r="V9" s="332">
        <v>15</v>
      </c>
      <c r="W9" s="332">
        <v>14</v>
      </c>
      <c r="X9" s="332">
        <v>13</v>
      </c>
      <c r="Y9" s="332">
        <v>0</v>
      </c>
      <c r="Z9" s="332">
        <v>0</v>
      </c>
      <c r="AA9" s="332">
        <v>0</v>
      </c>
      <c r="AB9" s="332">
        <v>0</v>
      </c>
      <c r="AC9" s="332">
        <v>0</v>
      </c>
      <c r="AD9" s="332">
        <v>0</v>
      </c>
      <c r="AE9" s="332">
        <v>0</v>
      </c>
      <c r="AF9" s="332">
        <v>0</v>
      </c>
      <c r="AG9" s="332">
        <v>0</v>
      </c>
      <c r="AH9" s="332">
        <v>0</v>
      </c>
      <c r="AI9" s="332">
        <v>0</v>
      </c>
      <c r="AJ9" s="332">
        <v>0</v>
      </c>
      <c r="AK9" s="332">
        <v>0</v>
      </c>
      <c r="AL9" s="332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28">
        <v>5</v>
      </c>
      <c r="C10" s="329" t="s">
        <v>79</v>
      </c>
      <c r="D10" s="330">
        <v>159</v>
      </c>
      <c r="E10" s="331"/>
      <c r="F10" s="332">
        <v>14</v>
      </c>
      <c r="G10" s="332">
        <v>13</v>
      </c>
      <c r="H10" s="332">
        <v>12</v>
      </c>
      <c r="I10" s="332">
        <v>13</v>
      </c>
      <c r="J10" s="332">
        <v>14</v>
      </c>
      <c r="K10" s="332">
        <v>12</v>
      </c>
      <c r="L10" s="332">
        <v>11</v>
      </c>
      <c r="M10" s="332">
        <v>14</v>
      </c>
      <c r="N10" s="332">
        <v>13</v>
      </c>
      <c r="O10" s="332">
        <v>12</v>
      </c>
      <c r="P10" s="332">
        <v>13</v>
      </c>
      <c r="Q10" s="332">
        <v>15</v>
      </c>
      <c r="R10" s="332">
        <v>15</v>
      </c>
      <c r="S10" s="332">
        <v>13</v>
      </c>
      <c r="T10" s="332">
        <v>15</v>
      </c>
      <c r="U10" s="332">
        <v>15</v>
      </c>
      <c r="V10" s="332">
        <v>14</v>
      </c>
      <c r="W10" s="332">
        <v>15</v>
      </c>
      <c r="X10" s="332">
        <v>15</v>
      </c>
      <c r="Y10" s="332">
        <v>0</v>
      </c>
      <c r="Z10" s="332">
        <v>0</v>
      </c>
      <c r="AA10" s="332">
        <v>0</v>
      </c>
      <c r="AB10" s="332">
        <v>0</v>
      </c>
      <c r="AC10" s="332">
        <v>0</v>
      </c>
      <c r="AD10" s="332">
        <v>0</v>
      </c>
      <c r="AE10" s="332">
        <v>0</v>
      </c>
      <c r="AF10" s="332">
        <v>0</v>
      </c>
      <c r="AG10" s="332">
        <v>0</v>
      </c>
      <c r="AH10" s="332">
        <v>0</v>
      </c>
      <c r="AI10" s="332">
        <v>0</v>
      </c>
      <c r="AJ10" s="332">
        <v>0</v>
      </c>
      <c r="AK10" s="332">
        <v>0</v>
      </c>
      <c r="AL10" s="332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28">
        <v>6</v>
      </c>
      <c r="C11" s="329" t="s">
        <v>54</v>
      </c>
      <c r="D11" s="330">
        <v>156</v>
      </c>
      <c r="E11" s="331"/>
      <c r="F11" s="332">
        <v>13</v>
      </c>
      <c r="G11" s="332">
        <v>14</v>
      </c>
      <c r="H11" s="332">
        <v>15</v>
      </c>
      <c r="I11" s="332">
        <v>14</v>
      </c>
      <c r="J11" s="332">
        <v>13</v>
      </c>
      <c r="K11" s="332">
        <v>15</v>
      </c>
      <c r="L11" s="332">
        <v>13</v>
      </c>
      <c r="M11" s="332">
        <v>14</v>
      </c>
      <c r="N11" s="332">
        <v>14</v>
      </c>
      <c r="O11" s="332">
        <v>14</v>
      </c>
      <c r="P11" s="332">
        <v>14</v>
      </c>
      <c r="Q11" s="332">
        <v>14</v>
      </c>
      <c r="R11" s="332">
        <v>13</v>
      </c>
      <c r="S11" s="332">
        <v>14</v>
      </c>
      <c r="T11" s="332">
        <v>12</v>
      </c>
      <c r="U11" s="332">
        <v>12</v>
      </c>
      <c r="V11" s="332">
        <v>14</v>
      </c>
      <c r="W11" s="332">
        <v>14</v>
      </c>
      <c r="X11" s="332">
        <v>14</v>
      </c>
      <c r="Y11" s="332">
        <v>0</v>
      </c>
      <c r="Z11" s="332">
        <v>0</v>
      </c>
      <c r="AA11" s="332">
        <v>0</v>
      </c>
      <c r="AB11" s="332">
        <v>0</v>
      </c>
      <c r="AC11" s="332">
        <v>0</v>
      </c>
      <c r="AD11" s="332">
        <v>0</v>
      </c>
      <c r="AE11" s="332">
        <v>0</v>
      </c>
      <c r="AF11" s="332">
        <v>0</v>
      </c>
      <c r="AG11" s="332">
        <v>0</v>
      </c>
      <c r="AH11" s="332">
        <v>0</v>
      </c>
      <c r="AI11" s="332">
        <v>0</v>
      </c>
      <c r="AJ11" s="332">
        <v>0</v>
      </c>
      <c r="AK11" s="332">
        <v>0</v>
      </c>
      <c r="AL11" s="332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28">
        <v>7</v>
      </c>
      <c r="C12" s="329" t="s">
        <v>22</v>
      </c>
      <c r="D12" s="330">
        <v>156</v>
      </c>
      <c r="E12" s="331">
        <v>4</v>
      </c>
      <c r="F12" s="332">
        <v>12</v>
      </c>
      <c r="G12" s="332">
        <v>12</v>
      </c>
      <c r="H12" s="332">
        <v>0</v>
      </c>
      <c r="I12" s="332">
        <v>0</v>
      </c>
      <c r="J12" s="332">
        <v>14</v>
      </c>
      <c r="K12" s="332">
        <v>12</v>
      </c>
      <c r="L12" s="332">
        <v>13</v>
      </c>
      <c r="M12" s="332">
        <v>15</v>
      </c>
      <c r="N12" s="332">
        <v>14</v>
      </c>
      <c r="O12" s="332">
        <v>15</v>
      </c>
      <c r="P12" s="332">
        <v>13</v>
      </c>
      <c r="Q12" s="332">
        <v>12</v>
      </c>
      <c r="R12" s="332">
        <v>15</v>
      </c>
      <c r="S12" s="332">
        <v>13</v>
      </c>
      <c r="T12" s="332">
        <v>14</v>
      </c>
      <c r="U12" s="332">
        <v>15</v>
      </c>
      <c r="V12" s="332">
        <v>15</v>
      </c>
      <c r="W12" s="332">
        <v>0</v>
      </c>
      <c r="X12" s="332">
        <v>0</v>
      </c>
      <c r="Y12" s="332">
        <v>0</v>
      </c>
      <c r="Z12" s="332">
        <v>0</v>
      </c>
      <c r="AA12" s="332">
        <v>0</v>
      </c>
      <c r="AB12" s="332">
        <v>0</v>
      </c>
      <c r="AC12" s="332">
        <v>0</v>
      </c>
      <c r="AD12" s="332">
        <v>0</v>
      </c>
      <c r="AE12" s="332">
        <v>0</v>
      </c>
      <c r="AF12" s="332">
        <v>0</v>
      </c>
      <c r="AG12" s="332">
        <v>0</v>
      </c>
      <c r="AH12" s="332">
        <v>0</v>
      </c>
      <c r="AI12" s="332">
        <v>0</v>
      </c>
      <c r="AJ12" s="332">
        <v>0</v>
      </c>
      <c r="AK12" s="332">
        <v>0</v>
      </c>
      <c r="AL12" s="332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28">
        <v>8</v>
      </c>
      <c r="C13" s="329" t="s">
        <v>49</v>
      </c>
      <c r="D13" s="330">
        <v>155</v>
      </c>
      <c r="E13" s="331">
        <v>4</v>
      </c>
      <c r="F13" s="332">
        <v>14</v>
      </c>
      <c r="G13" s="332">
        <v>13</v>
      </c>
      <c r="H13" s="332">
        <v>14</v>
      </c>
      <c r="I13" s="332">
        <v>15</v>
      </c>
      <c r="J13" s="332">
        <v>14</v>
      </c>
      <c r="K13" s="332">
        <v>13</v>
      </c>
      <c r="L13" s="332">
        <v>15</v>
      </c>
      <c r="M13" s="332">
        <v>14</v>
      </c>
      <c r="N13" s="332">
        <v>14</v>
      </c>
      <c r="O13" s="332">
        <v>13</v>
      </c>
      <c r="P13" s="332">
        <v>13</v>
      </c>
      <c r="Q13" s="332">
        <v>13</v>
      </c>
      <c r="R13" s="332">
        <v>13</v>
      </c>
      <c r="S13" s="332">
        <v>0</v>
      </c>
      <c r="T13" s="332">
        <v>0</v>
      </c>
      <c r="U13" s="332">
        <v>14</v>
      </c>
      <c r="V13" s="332">
        <v>15</v>
      </c>
      <c r="W13" s="332">
        <v>0</v>
      </c>
      <c r="X13" s="332">
        <v>0</v>
      </c>
      <c r="Y13" s="332">
        <v>0</v>
      </c>
      <c r="Z13" s="332">
        <v>0</v>
      </c>
      <c r="AA13" s="332">
        <v>0</v>
      </c>
      <c r="AB13" s="332">
        <v>0</v>
      </c>
      <c r="AC13" s="332">
        <v>0</v>
      </c>
      <c r="AD13" s="332">
        <v>0</v>
      </c>
      <c r="AE13" s="332">
        <v>0</v>
      </c>
      <c r="AF13" s="332">
        <v>0</v>
      </c>
      <c r="AG13" s="332">
        <v>0</v>
      </c>
      <c r="AH13" s="332">
        <v>0</v>
      </c>
      <c r="AI13" s="332">
        <v>0</v>
      </c>
      <c r="AJ13" s="332">
        <v>0</v>
      </c>
      <c r="AK13" s="332">
        <v>0</v>
      </c>
      <c r="AL13" s="332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28">
        <v>9</v>
      </c>
      <c r="C14" s="329" t="s">
        <v>24</v>
      </c>
      <c r="D14" s="330">
        <v>154</v>
      </c>
      <c r="E14" s="331">
        <v>2</v>
      </c>
      <c r="F14" s="332">
        <v>12</v>
      </c>
      <c r="G14" s="332">
        <v>11</v>
      </c>
      <c r="H14" s="332">
        <v>14</v>
      </c>
      <c r="I14" s="332">
        <v>15</v>
      </c>
      <c r="J14" s="332">
        <v>0</v>
      </c>
      <c r="K14" s="332">
        <v>0</v>
      </c>
      <c r="L14" s="332">
        <v>15</v>
      </c>
      <c r="M14" s="332">
        <v>14</v>
      </c>
      <c r="N14" s="332">
        <v>12</v>
      </c>
      <c r="O14" s="332">
        <v>13</v>
      </c>
      <c r="P14" s="332">
        <v>13</v>
      </c>
      <c r="Q14" s="332">
        <v>12</v>
      </c>
      <c r="R14" s="332">
        <v>13</v>
      </c>
      <c r="S14" s="332">
        <v>13</v>
      </c>
      <c r="T14" s="332">
        <v>14</v>
      </c>
      <c r="U14" s="332">
        <v>14</v>
      </c>
      <c r="V14" s="332">
        <v>13</v>
      </c>
      <c r="W14" s="332">
        <v>15</v>
      </c>
      <c r="X14" s="332">
        <v>14</v>
      </c>
      <c r="Y14" s="332">
        <v>0</v>
      </c>
      <c r="Z14" s="332">
        <v>0</v>
      </c>
      <c r="AA14" s="332">
        <v>0</v>
      </c>
      <c r="AB14" s="332">
        <v>0</v>
      </c>
      <c r="AC14" s="332">
        <v>0</v>
      </c>
      <c r="AD14" s="332">
        <v>0</v>
      </c>
      <c r="AE14" s="332">
        <v>0</v>
      </c>
      <c r="AF14" s="332">
        <v>0</v>
      </c>
      <c r="AG14" s="332">
        <v>0</v>
      </c>
      <c r="AH14" s="332">
        <v>0</v>
      </c>
      <c r="AI14" s="332">
        <v>0</v>
      </c>
      <c r="AJ14" s="332">
        <v>0</v>
      </c>
      <c r="AK14" s="332">
        <v>0</v>
      </c>
      <c r="AL14" s="332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28">
        <v>10</v>
      </c>
      <c r="C15" s="329" t="s">
        <v>25</v>
      </c>
      <c r="D15" s="330">
        <v>149</v>
      </c>
      <c r="E15" s="331">
        <v>2</v>
      </c>
      <c r="F15" s="332">
        <v>12</v>
      </c>
      <c r="G15" s="332">
        <v>13</v>
      </c>
      <c r="H15" s="332">
        <v>14</v>
      </c>
      <c r="I15" s="332">
        <v>13</v>
      </c>
      <c r="J15" s="332">
        <v>0</v>
      </c>
      <c r="K15" s="332">
        <v>0</v>
      </c>
      <c r="L15" s="332">
        <v>10</v>
      </c>
      <c r="M15" s="332">
        <v>13</v>
      </c>
      <c r="N15" s="332">
        <v>13</v>
      </c>
      <c r="O15" s="332">
        <v>4</v>
      </c>
      <c r="P15" s="332">
        <v>15</v>
      </c>
      <c r="Q15" s="332">
        <v>13</v>
      </c>
      <c r="R15" s="332">
        <v>11</v>
      </c>
      <c r="S15" s="332">
        <v>14</v>
      </c>
      <c r="T15" s="332">
        <v>14</v>
      </c>
      <c r="U15" s="332">
        <v>13</v>
      </c>
      <c r="V15" s="332">
        <v>14</v>
      </c>
      <c r="W15" s="332">
        <v>12</v>
      </c>
      <c r="X15" s="332">
        <v>12</v>
      </c>
      <c r="Y15" s="332">
        <v>0</v>
      </c>
      <c r="Z15" s="332">
        <v>0</v>
      </c>
      <c r="AA15" s="332">
        <v>0</v>
      </c>
      <c r="AB15" s="332">
        <v>0</v>
      </c>
      <c r="AC15" s="332">
        <v>0</v>
      </c>
      <c r="AD15" s="332">
        <v>0</v>
      </c>
      <c r="AE15" s="332">
        <v>0</v>
      </c>
      <c r="AF15" s="332">
        <v>0</v>
      </c>
      <c r="AG15" s="332">
        <v>0</v>
      </c>
      <c r="AH15" s="332">
        <v>0</v>
      </c>
      <c r="AI15" s="332">
        <v>0</v>
      </c>
      <c r="AJ15" s="332">
        <v>0</v>
      </c>
      <c r="AK15" s="332">
        <v>0</v>
      </c>
      <c r="AL15" s="333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28">
        <v>11</v>
      </c>
      <c r="C16" s="329" t="s">
        <v>26</v>
      </c>
      <c r="D16" s="330">
        <v>39</v>
      </c>
      <c r="E16" s="331" t="s">
        <v>98</v>
      </c>
      <c r="F16" s="332">
        <v>0</v>
      </c>
      <c r="G16" s="332">
        <v>0</v>
      </c>
      <c r="H16" s="332">
        <v>0</v>
      </c>
      <c r="I16" s="332">
        <v>0</v>
      </c>
      <c r="J16" s="332">
        <v>0</v>
      </c>
      <c r="K16" s="332">
        <v>0</v>
      </c>
      <c r="L16" s="332">
        <v>13</v>
      </c>
      <c r="M16" s="332">
        <v>0</v>
      </c>
      <c r="N16" s="332">
        <v>0</v>
      </c>
      <c r="O16" s="332">
        <v>0</v>
      </c>
      <c r="P16" s="332">
        <v>0</v>
      </c>
      <c r="Q16" s="332">
        <v>0</v>
      </c>
      <c r="R16" s="332">
        <v>0</v>
      </c>
      <c r="S16" s="332">
        <v>0</v>
      </c>
      <c r="T16" s="332">
        <v>0</v>
      </c>
      <c r="U16" s="332">
        <v>0</v>
      </c>
      <c r="V16" s="332">
        <v>0</v>
      </c>
      <c r="W16" s="332">
        <v>13</v>
      </c>
      <c r="X16" s="332">
        <v>13</v>
      </c>
      <c r="Y16" s="332">
        <v>0</v>
      </c>
      <c r="Z16" s="332">
        <v>0</v>
      </c>
      <c r="AA16" s="332">
        <v>0</v>
      </c>
      <c r="AB16" s="332">
        <v>0</v>
      </c>
      <c r="AC16" s="332">
        <v>0</v>
      </c>
      <c r="AD16" s="332">
        <v>0</v>
      </c>
      <c r="AE16" s="332">
        <v>0</v>
      </c>
      <c r="AF16" s="332">
        <v>0</v>
      </c>
      <c r="AG16" s="332">
        <v>0</v>
      </c>
      <c r="AH16" s="332">
        <v>0</v>
      </c>
      <c r="AI16" s="332">
        <v>0</v>
      </c>
      <c r="AJ16" s="332">
        <v>0</v>
      </c>
      <c r="AK16" s="332">
        <v>0</v>
      </c>
      <c r="AL16" s="333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25" t="s">
        <v>68</v>
      </c>
      <c r="D17" s="330"/>
      <c r="E17" s="331"/>
      <c r="F17" s="370">
        <v>45176</v>
      </c>
      <c r="G17" s="370"/>
      <c r="H17" s="370">
        <v>45190</v>
      </c>
      <c r="I17" s="370"/>
      <c r="J17" s="370">
        <v>45204</v>
      </c>
      <c r="K17" s="370"/>
      <c r="L17" s="357">
        <v>45218</v>
      </c>
      <c r="M17" s="370">
        <v>45232</v>
      </c>
      <c r="N17" s="370"/>
      <c r="O17" s="370">
        <v>45246</v>
      </c>
      <c r="P17" s="370"/>
      <c r="Q17" s="370">
        <v>45260</v>
      </c>
      <c r="R17" s="370"/>
      <c r="S17" s="370">
        <v>45274</v>
      </c>
      <c r="T17" s="370"/>
      <c r="U17" s="370">
        <v>45295</v>
      </c>
      <c r="V17" s="370"/>
      <c r="W17" s="370">
        <v>45309</v>
      </c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0"/>
      <c r="AL17" s="370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28">
        <v>1</v>
      </c>
      <c r="C18" s="329" t="s">
        <v>3</v>
      </c>
      <c r="D18" s="330">
        <v>163</v>
      </c>
      <c r="E18" s="331">
        <v>2</v>
      </c>
      <c r="F18" s="332">
        <v>0</v>
      </c>
      <c r="G18" s="332">
        <v>0</v>
      </c>
      <c r="H18" s="332">
        <v>14</v>
      </c>
      <c r="I18" s="332">
        <v>15</v>
      </c>
      <c r="J18" s="332">
        <v>14</v>
      </c>
      <c r="K18" s="332">
        <v>14</v>
      </c>
      <c r="L18" s="332">
        <v>14</v>
      </c>
      <c r="M18" s="332">
        <v>15</v>
      </c>
      <c r="N18" s="332">
        <v>14</v>
      </c>
      <c r="O18" s="332">
        <v>12</v>
      </c>
      <c r="P18" s="332">
        <v>14</v>
      </c>
      <c r="Q18" s="332">
        <v>15</v>
      </c>
      <c r="R18" s="332">
        <v>15</v>
      </c>
      <c r="S18" s="332">
        <v>15</v>
      </c>
      <c r="T18" s="332">
        <v>15</v>
      </c>
      <c r="U18" s="332">
        <v>14</v>
      </c>
      <c r="V18" s="332">
        <v>15</v>
      </c>
      <c r="W18" s="332">
        <v>15</v>
      </c>
      <c r="X18" s="332">
        <v>15</v>
      </c>
      <c r="Y18" s="332">
        <v>0</v>
      </c>
      <c r="Z18" s="332">
        <v>0</v>
      </c>
      <c r="AA18" s="332">
        <v>0</v>
      </c>
      <c r="AB18" s="332">
        <v>0</v>
      </c>
      <c r="AC18" s="332">
        <v>0</v>
      </c>
      <c r="AD18" s="332">
        <v>0</v>
      </c>
      <c r="AE18" s="332">
        <v>0</v>
      </c>
      <c r="AF18" s="332">
        <v>0</v>
      </c>
      <c r="AG18" s="332">
        <v>0</v>
      </c>
      <c r="AH18" s="332">
        <v>0</v>
      </c>
      <c r="AI18" s="332">
        <v>0</v>
      </c>
      <c r="AJ18" s="332">
        <v>0</v>
      </c>
      <c r="AK18" s="332">
        <v>0</v>
      </c>
      <c r="AL18" s="332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28">
        <v>2</v>
      </c>
      <c r="C19" s="329" t="s">
        <v>60</v>
      </c>
      <c r="D19" s="330">
        <v>162</v>
      </c>
      <c r="E19" s="331">
        <v>2</v>
      </c>
      <c r="F19" s="332">
        <v>0</v>
      </c>
      <c r="G19" s="332">
        <v>0</v>
      </c>
      <c r="H19" s="332">
        <v>13</v>
      </c>
      <c r="I19" s="332">
        <v>14</v>
      </c>
      <c r="J19" s="332">
        <v>12</v>
      </c>
      <c r="K19" s="332">
        <v>13</v>
      </c>
      <c r="L19" s="332">
        <v>14</v>
      </c>
      <c r="M19" s="332">
        <v>15</v>
      </c>
      <c r="N19" s="332">
        <v>15</v>
      </c>
      <c r="O19" s="332">
        <v>15</v>
      </c>
      <c r="P19" s="332">
        <v>14</v>
      </c>
      <c r="Q19" s="332">
        <v>13</v>
      </c>
      <c r="R19" s="332">
        <v>14</v>
      </c>
      <c r="S19" s="332">
        <v>15</v>
      </c>
      <c r="T19" s="332">
        <v>15</v>
      </c>
      <c r="U19" s="332">
        <v>13</v>
      </c>
      <c r="V19" s="332">
        <v>15</v>
      </c>
      <c r="W19" s="332">
        <v>15</v>
      </c>
      <c r="X19" s="332">
        <v>15</v>
      </c>
      <c r="Y19" s="332">
        <v>0</v>
      </c>
      <c r="Z19" s="332">
        <v>0</v>
      </c>
      <c r="AA19" s="332">
        <v>0</v>
      </c>
      <c r="AB19" s="332">
        <v>0</v>
      </c>
      <c r="AC19" s="332">
        <v>0</v>
      </c>
      <c r="AD19" s="332">
        <v>0</v>
      </c>
      <c r="AE19" s="332">
        <v>0</v>
      </c>
      <c r="AF19" s="332">
        <v>0</v>
      </c>
      <c r="AG19" s="332">
        <v>0</v>
      </c>
      <c r="AH19" s="332">
        <v>0</v>
      </c>
      <c r="AI19" s="332">
        <v>0</v>
      </c>
      <c r="AJ19" s="332">
        <v>0</v>
      </c>
      <c r="AK19" s="332">
        <v>0</v>
      </c>
      <c r="AL19" s="332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28">
        <v>3</v>
      </c>
      <c r="C20" s="329" t="s">
        <v>4</v>
      </c>
      <c r="D20" s="330">
        <v>161</v>
      </c>
      <c r="E20" s="331"/>
      <c r="F20" s="332">
        <v>13</v>
      </c>
      <c r="G20" s="332">
        <v>14</v>
      </c>
      <c r="H20" s="332">
        <v>14</v>
      </c>
      <c r="I20" s="332">
        <v>11</v>
      </c>
      <c r="J20" s="332">
        <v>15</v>
      </c>
      <c r="K20" s="332">
        <v>14</v>
      </c>
      <c r="L20" s="332">
        <v>15</v>
      </c>
      <c r="M20" s="332">
        <v>12</v>
      </c>
      <c r="N20" s="332">
        <v>15</v>
      </c>
      <c r="O20" s="332">
        <v>15</v>
      </c>
      <c r="P20" s="332">
        <v>15</v>
      </c>
      <c r="Q20" s="332">
        <v>14</v>
      </c>
      <c r="R20" s="332">
        <v>14</v>
      </c>
      <c r="S20" s="332">
        <v>15</v>
      </c>
      <c r="T20" s="332">
        <v>15</v>
      </c>
      <c r="U20" s="332">
        <v>14</v>
      </c>
      <c r="V20" s="332">
        <v>14</v>
      </c>
      <c r="W20" s="332">
        <v>14</v>
      </c>
      <c r="X20" s="332">
        <v>14</v>
      </c>
      <c r="Y20" s="332">
        <v>0</v>
      </c>
      <c r="Z20" s="332">
        <v>0</v>
      </c>
      <c r="AA20" s="332">
        <v>0</v>
      </c>
      <c r="AB20" s="332">
        <v>0</v>
      </c>
      <c r="AC20" s="332">
        <v>0</v>
      </c>
      <c r="AD20" s="332">
        <v>0</v>
      </c>
      <c r="AE20" s="332">
        <v>0</v>
      </c>
      <c r="AF20" s="332">
        <v>0</v>
      </c>
      <c r="AG20" s="332">
        <v>0</v>
      </c>
      <c r="AH20" s="332">
        <v>0</v>
      </c>
      <c r="AI20" s="332">
        <v>0</v>
      </c>
      <c r="AJ20" s="332">
        <v>0</v>
      </c>
      <c r="AK20" s="332">
        <v>0</v>
      </c>
      <c r="AL20" s="332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28">
        <v>4</v>
      </c>
      <c r="C21" s="329" t="s">
        <v>29</v>
      </c>
      <c r="D21" s="330">
        <v>160</v>
      </c>
      <c r="E21" s="331">
        <v>3</v>
      </c>
      <c r="F21" s="332">
        <v>0</v>
      </c>
      <c r="G21" s="332">
        <v>0</v>
      </c>
      <c r="H21" s="332">
        <v>15</v>
      </c>
      <c r="I21" s="332">
        <v>14</v>
      </c>
      <c r="J21" s="332">
        <v>15</v>
      </c>
      <c r="K21" s="332">
        <v>14</v>
      </c>
      <c r="L21" s="332">
        <v>0</v>
      </c>
      <c r="M21" s="332">
        <v>14</v>
      </c>
      <c r="N21" s="332">
        <v>12</v>
      </c>
      <c r="O21" s="332">
        <v>15</v>
      </c>
      <c r="P21" s="332">
        <v>13</v>
      </c>
      <c r="Q21" s="332">
        <v>14</v>
      </c>
      <c r="R21" s="332">
        <v>14</v>
      </c>
      <c r="S21" s="332">
        <v>13</v>
      </c>
      <c r="T21" s="332">
        <v>15</v>
      </c>
      <c r="U21" s="332">
        <v>14</v>
      </c>
      <c r="V21" s="332">
        <v>14</v>
      </c>
      <c r="W21" s="332">
        <v>15</v>
      </c>
      <c r="X21" s="332">
        <v>15</v>
      </c>
      <c r="Y21" s="332">
        <v>0</v>
      </c>
      <c r="Z21" s="332">
        <v>0</v>
      </c>
      <c r="AA21" s="332">
        <v>0</v>
      </c>
      <c r="AB21" s="332">
        <v>0</v>
      </c>
      <c r="AC21" s="332">
        <v>0</v>
      </c>
      <c r="AD21" s="332">
        <v>0</v>
      </c>
      <c r="AE21" s="332">
        <v>0</v>
      </c>
      <c r="AF21" s="332">
        <v>0</v>
      </c>
      <c r="AG21" s="332">
        <v>0</v>
      </c>
      <c r="AH21" s="332">
        <v>0</v>
      </c>
      <c r="AI21" s="332">
        <v>0</v>
      </c>
      <c r="AJ21" s="332">
        <v>0</v>
      </c>
      <c r="AK21" s="332">
        <v>0</v>
      </c>
      <c r="AL21" s="332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28">
        <v>5</v>
      </c>
      <c r="C22" s="329" t="s">
        <v>28</v>
      </c>
      <c r="D22" s="330">
        <v>159</v>
      </c>
      <c r="E22" s="331"/>
      <c r="F22" s="332">
        <v>13</v>
      </c>
      <c r="G22" s="332">
        <v>14</v>
      </c>
      <c r="H22" s="332">
        <v>15</v>
      </c>
      <c r="I22" s="332">
        <v>14</v>
      </c>
      <c r="J22" s="332">
        <v>15</v>
      </c>
      <c r="K22" s="332">
        <v>14</v>
      </c>
      <c r="L22" s="332">
        <v>14</v>
      </c>
      <c r="M22" s="332">
        <v>14</v>
      </c>
      <c r="N22" s="332">
        <v>12</v>
      </c>
      <c r="O22" s="332">
        <v>14</v>
      </c>
      <c r="P22" s="332">
        <v>13</v>
      </c>
      <c r="Q22" s="332">
        <v>15</v>
      </c>
      <c r="R22" s="332">
        <v>14</v>
      </c>
      <c r="S22" s="332">
        <v>13</v>
      </c>
      <c r="T22" s="332">
        <v>15</v>
      </c>
      <c r="U22" s="332">
        <v>14</v>
      </c>
      <c r="V22" s="332">
        <v>14</v>
      </c>
      <c r="W22" s="332">
        <v>13</v>
      </c>
      <c r="X22" s="332">
        <v>15</v>
      </c>
      <c r="Y22" s="332">
        <v>0</v>
      </c>
      <c r="Z22" s="332">
        <v>0</v>
      </c>
      <c r="AA22" s="332">
        <v>0</v>
      </c>
      <c r="AB22" s="332">
        <v>0</v>
      </c>
      <c r="AC22" s="332">
        <v>0</v>
      </c>
      <c r="AD22" s="332">
        <v>0</v>
      </c>
      <c r="AE22" s="332">
        <v>0</v>
      </c>
      <c r="AF22" s="332">
        <v>0</v>
      </c>
      <c r="AG22" s="332">
        <v>0</v>
      </c>
      <c r="AH22" s="332">
        <v>0</v>
      </c>
      <c r="AI22" s="332">
        <v>0</v>
      </c>
      <c r="AJ22" s="332">
        <v>0</v>
      </c>
      <c r="AK22" s="332">
        <v>0</v>
      </c>
      <c r="AL22" s="332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28">
        <v>6</v>
      </c>
      <c r="C23" s="329" t="s">
        <v>55</v>
      </c>
      <c r="D23" s="330">
        <v>159</v>
      </c>
      <c r="E23" s="331"/>
      <c r="F23" s="332">
        <v>10</v>
      </c>
      <c r="G23" s="332">
        <v>12</v>
      </c>
      <c r="H23" s="332">
        <v>13</v>
      </c>
      <c r="I23" s="332">
        <v>14</v>
      </c>
      <c r="J23" s="332">
        <v>14</v>
      </c>
      <c r="K23" s="332">
        <v>15</v>
      </c>
      <c r="L23" s="332">
        <v>15</v>
      </c>
      <c r="M23" s="332">
        <v>15</v>
      </c>
      <c r="N23" s="332">
        <v>12</v>
      </c>
      <c r="O23" s="332">
        <v>14</v>
      </c>
      <c r="P23" s="332">
        <v>15</v>
      </c>
      <c r="Q23" s="332">
        <v>14</v>
      </c>
      <c r="R23" s="332">
        <v>12</v>
      </c>
      <c r="S23" s="332">
        <v>14</v>
      </c>
      <c r="T23" s="332">
        <v>14</v>
      </c>
      <c r="U23" s="332">
        <v>13</v>
      </c>
      <c r="V23" s="332">
        <v>14</v>
      </c>
      <c r="W23" s="332">
        <v>15</v>
      </c>
      <c r="X23" s="332">
        <v>13</v>
      </c>
      <c r="Y23" s="332">
        <v>0</v>
      </c>
      <c r="Z23" s="332">
        <v>0</v>
      </c>
      <c r="AA23" s="332">
        <v>0</v>
      </c>
      <c r="AB23" s="332">
        <v>0</v>
      </c>
      <c r="AC23" s="332">
        <v>0</v>
      </c>
      <c r="AD23" s="332">
        <v>0</v>
      </c>
      <c r="AE23" s="332">
        <v>0</v>
      </c>
      <c r="AF23" s="332">
        <v>0</v>
      </c>
      <c r="AG23" s="332">
        <v>0</v>
      </c>
      <c r="AH23" s="332">
        <v>0</v>
      </c>
      <c r="AI23" s="332">
        <v>0</v>
      </c>
      <c r="AJ23" s="332">
        <v>0</v>
      </c>
      <c r="AK23" s="332">
        <v>0</v>
      </c>
      <c r="AL23" s="332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28">
        <v>7</v>
      </c>
      <c r="C24" s="329" t="s">
        <v>37</v>
      </c>
      <c r="D24" s="330">
        <v>158</v>
      </c>
      <c r="E24" s="331"/>
      <c r="F24" s="332">
        <v>14</v>
      </c>
      <c r="G24" s="332">
        <v>13</v>
      </c>
      <c r="H24" s="332">
        <v>13</v>
      </c>
      <c r="I24" s="332">
        <v>13</v>
      </c>
      <c r="J24" s="332">
        <v>14</v>
      </c>
      <c r="K24" s="332">
        <v>15</v>
      </c>
      <c r="L24" s="332">
        <v>14</v>
      </c>
      <c r="M24" s="332">
        <v>13</v>
      </c>
      <c r="N24" s="332">
        <v>14</v>
      </c>
      <c r="O24" s="332">
        <v>14</v>
      </c>
      <c r="P24" s="332">
        <v>14</v>
      </c>
      <c r="Q24" s="332">
        <v>15</v>
      </c>
      <c r="R24" s="332">
        <v>14</v>
      </c>
      <c r="S24" s="332">
        <v>15</v>
      </c>
      <c r="T24" s="332">
        <v>14</v>
      </c>
      <c r="U24" s="332">
        <v>12</v>
      </c>
      <c r="V24" s="332">
        <v>15</v>
      </c>
      <c r="W24" s="332">
        <v>14</v>
      </c>
      <c r="X24" s="332">
        <v>12</v>
      </c>
      <c r="Y24" s="332">
        <v>0</v>
      </c>
      <c r="Z24" s="332">
        <v>0</v>
      </c>
      <c r="AA24" s="332">
        <v>0</v>
      </c>
      <c r="AB24" s="332">
        <v>0</v>
      </c>
      <c r="AC24" s="332">
        <v>0</v>
      </c>
      <c r="AD24" s="332">
        <v>0</v>
      </c>
      <c r="AE24" s="332">
        <v>0</v>
      </c>
      <c r="AF24" s="332">
        <v>0</v>
      </c>
      <c r="AG24" s="332">
        <v>0</v>
      </c>
      <c r="AH24" s="332">
        <v>0</v>
      </c>
      <c r="AI24" s="332">
        <v>0</v>
      </c>
      <c r="AJ24" s="332">
        <v>0</v>
      </c>
      <c r="AK24" s="332">
        <v>0</v>
      </c>
      <c r="AL24" s="332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28">
        <v>8</v>
      </c>
      <c r="C25" s="329" t="s">
        <v>12</v>
      </c>
      <c r="D25" s="330">
        <v>156</v>
      </c>
      <c r="E25" s="331">
        <v>2</v>
      </c>
      <c r="F25" s="332">
        <v>12</v>
      </c>
      <c r="G25" s="332">
        <v>15</v>
      </c>
      <c r="H25" s="332">
        <v>14</v>
      </c>
      <c r="I25" s="332">
        <v>13</v>
      </c>
      <c r="J25" s="332">
        <v>13</v>
      </c>
      <c r="K25" s="332">
        <v>12</v>
      </c>
      <c r="L25" s="332">
        <v>13</v>
      </c>
      <c r="M25" s="332">
        <v>15</v>
      </c>
      <c r="N25" s="332">
        <v>14</v>
      </c>
      <c r="O25" s="332">
        <v>0</v>
      </c>
      <c r="P25" s="332">
        <v>0</v>
      </c>
      <c r="Q25" s="332">
        <v>15</v>
      </c>
      <c r="R25" s="332">
        <v>13</v>
      </c>
      <c r="S25" s="332">
        <v>13</v>
      </c>
      <c r="T25" s="332">
        <v>14</v>
      </c>
      <c r="U25" s="332">
        <v>13</v>
      </c>
      <c r="V25" s="332">
        <v>14</v>
      </c>
      <c r="W25" s="332">
        <v>15</v>
      </c>
      <c r="X25" s="332">
        <v>14</v>
      </c>
      <c r="Y25" s="332">
        <v>0</v>
      </c>
      <c r="Z25" s="332">
        <v>0</v>
      </c>
      <c r="AA25" s="332">
        <v>0</v>
      </c>
      <c r="AB25" s="332">
        <v>0</v>
      </c>
      <c r="AC25" s="332">
        <v>0</v>
      </c>
      <c r="AD25" s="332">
        <v>0</v>
      </c>
      <c r="AE25" s="332">
        <v>0</v>
      </c>
      <c r="AF25" s="332">
        <v>0</v>
      </c>
      <c r="AG25" s="332">
        <v>0</v>
      </c>
      <c r="AH25" s="332">
        <v>0</v>
      </c>
      <c r="AI25" s="332">
        <v>0</v>
      </c>
      <c r="AJ25" s="332">
        <v>0</v>
      </c>
      <c r="AK25" s="332">
        <v>0</v>
      </c>
      <c r="AL25" s="332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28">
        <v>9</v>
      </c>
      <c r="C26" s="329" t="s">
        <v>30</v>
      </c>
      <c r="D26" s="330">
        <v>148</v>
      </c>
      <c r="E26" s="331"/>
      <c r="F26" s="332">
        <v>11</v>
      </c>
      <c r="G26" s="332">
        <v>12</v>
      </c>
      <c r="H26" s="332">
        <v>14</v>
      </c>
      <c r="I26" s="332">
        <v>12</v>
      </c>
      <c r="J26" s="332">
        <v>12</v>
      </c>
      <c r="K26" s="332">
        <v>13</v>
      </c>
      <c r="L26" s="332">
        <v>14</v>
      </c>
      <c r="M26" s="332">
        <v>12</v>
      </c>
      <c r="N26" s="332">
        <v>15</v>
      </c>
      <c r="O26" s="332">
        <v>13</v>
      </c>
      <c r="P26" s="332">
        <v>12</v>
      </c>
      <c r="Q26" s="332">
        <v>13</v>
      </c>
      <c r="R26" s="332">
        <v>13</v>
      </c>
      <c r="S26" s="332">
        <v>13</v>
      </c>
      <c r="T26" s="332">
        <v>11</v>
      </c>
      <c r="U26" s="332">
        <v>11</v>
      </c>
      <c r="V26" s="332">
        <v>13</v>
      </c>
      <c r="W26" s="332">
        <v>14</v>
      </c>
      <c r="X26" s="332">
        <v>13</v>
      </c>
      <c r="Y26" s="332">
        <v>0</v>
      </c>
      <c r="Z26" s="332">
        <v>0</v>
      </c>
      <c r="AA26" s="332">
        <v>0</v>
      </c>
      <c r="AB26" s="332">
        <v>0</v>
      </c>
      <c r="AC26" s="332">
        <v>0</v>
      </c>
      <c r="AD26" s="332">
        <v>0</v>
      </c>
      <c r="AE26" s="332">
        <v>0</v>
      </c>
      <c r="AF26" s="332">
        <v>0</v>
      </c>
      <c r="AG26" s="332">
        <v>0</v>
      </c>
      <c r="AH26" s="332">
        <v>0</v>
      </c>
      <c r="AI26" s="332">
        <v>0</v>
      </c>
      <c r="AJ26" s="332">
        <v>0</v>
      </c>
      <c r="AK26" s="332">
        <v>0</v>
      </c>
      <c r="AL26" s="332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28">
        <v>10</v>
      </c>
      <c r="C27" s="329" t="s">
        <v>78</v>
      </c>
      <c r="D27" s="330">
        <v>132</v>
      </c>
      <c r="E27" s="331">
        <v>2</v>
      </c>
      <c r="F27" s="332">
        <v>4</v>
      </c>
      <c r="G27" s="332">
        <v>11</v>
      </c>
      <c r="H27" s="332">
        <v>5</v>
      </c>
      <c r="I27" s="332">
        <v>11</v>
      </c>
      <c r="J27" s="332">
        <v>0</v>
      </c>
      <c r="K27" s="332">
        <v>0</v>
      </c>
      <c r="L27" s="332">
        <v>5</v>
      </c>
      <c r="M27" s="332">
        <v>5</v>
      </c>
      <c r="N27" s="332">
        <v>11</v>
      </c>
      <c r="O27" s="332">
        <v>5</v>
      </c>
      <c r="P27" s="332">
        <v>11</v>
      </c>
      <c r="Q27" s="332">
        <v>7</v>
      </c>
      <c r="R27" s="332">
        <v>12</v>
      </c>
      <c r="S27" s="332">
        <v>12</v>
      </c>
      <c r="T27" s="332">
        <v>12</v>
      </c>
      <c r="U27" s="332">
        <v>14</v>
      </c>
      <c r="V27" s="332">
        <v>14</v>
      </c>
      <c r="W27" s="332">
        <v>12</v>
      </c>
      <c r="X27" s="332">
        <v>12</v>
      </c>
      <c r="Y27" s="332">
        <v>0</v>
      </c>
      <c r="Z27" s="332">
        <v>0</v>
      </c>
      <c r="AA27" s="332">
        <v>0</v>
      </c>
      <c r="AB27" s="332">
        <v>0</v>
      </c>
      <c r="AC27" s="332">
        <v>0</v>
      </c>
      <c r="AD27" s="332">
        <v>0</v>
      </c>
      <c r="AE27" s="332">
        <v>0</v>
      </c>
      <c r="AF27" s="332">
        <v>0</v>
      </c>
      <c r="AG27" s="332">
        <v>0</v>
      </c>
      <c r="AH27" s="332">
        <v>0</v>
      </c>
      <c r="AI27" s="332">
        <v>0</v>
      </c>
      <c r="AJ27" s="332">
        <v>0</v>
      </c>
      <c r="AK27" s="332">
        <v>0</v>
      </c>
      <c r="AL27" s="332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328">
        <v>11</v>
      </c>
      <c r="C28" s="329" t="s">
        <v>83</v>
      </c>
      <c r="D28" s="330">
        <v>130</v>
      </c>
      <c r="E28" s="331">
        <v>2</v>
      </c>
      <c r="F28" s="332">
        <v>4</v>
      </c>
      <c r="G28" s="332">
        <v>2</v>
      </c>
      <c r="H28" s="332">
        <v>9</v>
      </c>
      <c r="I28" s="332">
        <v>9</v>
      </c>
      <c r="J28" s="332">
        <v>11</v>
      </c>
      <c r="K28" s="332">
        <v>11</v>
      </c>
      <c r="L28" s="332">
        <v>3</v>
      </c>
      <c r="M28" s="332">
        <v>10</v>
      </c>
      <c r="N28" s="332">
        <v>12</v>
      </c>
      <c r="O28" s="332">
        <v>9</v>
      </c>
      <c r="P28" s="332">
        <v>10</v>
      </c>
      <c r="Q28" s="332">
        <v>11</v>
      </c>
      <c r="R28" s="332">
        <v>14</v>
      </c>
      <c r="S28" s="332">
        <v>0</v>
      </c>
      <c r="T28" s="332">
        <v>0</v>
      </c>
      <c r="U28" s="332">
        <v>13</v>
      </c>
      <c r="V28" s="332">
        <v>13</v>
      </c>
      <c r="W28" s="332">
        <v>12</v>
      </c>
      <c r="X28" s="332">
        <v>13</v>
      </c>
      <c r="Y28" s="332">
        <v>0</v>
      </c>
      <c r="Z28" s="332">
        <v>0</v>
      </c>
      <c r="AA28" s="332">
        <v>0</v>
      </c>
      <c r="AB28" s="332">
        <v>0</v>
      </c>
      <c r="AC28" s="332">
        <v>0</v>
      </c>
      <c r="AD28" s="332">
        <v>0</v>
      </c>
      <c r="AE28" s="332">
        <v>0</v>
      </c>
      <c r="AF28" s="332">
        <v>0</v>
      </c>
      <c r="AG28" s="332">
        <v>0</v>
      </c>
      <c r="AH28" s="332">
        <v>0</v>
      </c>
      <c r="AI28" s="332">
        <v>0</v>
      </c>
      <c r="AJ28" s="332">
        <v>0</v>
      </c>
      <c r="AK28" s="332">
        <v>0</v>
      </c>
      <c r="AL28" s="332">
        <v>0</v>
      </c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28">
        <v>12</v>
      </c>
      <c r="C29" s="329" t="s">
        <v>36</v>
      </c>
      <c r="D29" s="330">
        <v>41</v>
      </c>
      <c r="E29" s="331" t="s">
        <v>98</v>
      </c>
      <c r="F29" s="332">
        <v>0</v>
      </c>
      <c r="G29" s="332">
        <v>0</v>
      </c>
      <c r="H29" s="332">
        <v>0</v>
      </c>
      <c r="I29" s="332">
        <v>0</v>
      </c>
      <c r="J29" s="332">
        <v>0</v>
      </c>
      <c r="K29" s="332">
        <v>0</v>
      </c>
      <c r="L29" s="332">
        <v>15</v>
      </c>
      <c r="M29" s="332">
        <v>0</v>
      </c>
      <c r="N29" s="332">
        <v>0</v>
      </c>
      <c r="O29" s="332">
        <v>0</v>
      </c>
      <c r="P29" s="332">
        <v>0</v>
      </c>
      <c r="Q29" s="332">
        <v>0</v>
      </c>
      <c r="R29" s="332">
        <v>0</v>
      </c>
      <c r="S29" s="332">
        <v>0</v>
      </c>
      <c r="T29" s="332">
        <v>0</v>
      </c>
      <c r="U29" s="332">
        <v>0</v>
      </c>
      <c r="V29" s="332">
        <v>0</v>
      </c>
      <c r="W29" s="332">
        <v>13</v>
      </c>
      <c r="X29" s="332">
        <v>13</v>
      </c>
      <c r="Y29" s="332">
        <v>0</v>
      </c>
      <c r="Z29" s="332">
        <v>0</v>
      </c>
      <c r="AA29" s="332">
        <v>0</v>
      </c>
      <c r="AB29" s="332">
        <v>0</v>
      </c>
      <c r="AC29" s="332">
        <v>0</v>
      </c>
      <c r="AD29" s="332">
        <v>0</v>
      </c>
      <c r="AE29" s="332">
        <v>0</v>
      </c>
      <c r="AF29" s="332">
        <v>0</v>
      </c>
      <c r="AG29" s="332">
        <v>0</v>
      </c>
      <c r="AH29" s="332">
        <v>0</v>
      </c>
      <c r="AI29" s="332">
        <v>0</v>
      </c>
      <c r="AJ29" s="332">
        <v>0</v>
      </c>
      <c r="AK29" s="332">
        <v>0</v>
      </c>
      <c r="AL29" s="332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244"/>
      <c r="C30" s="325" t="s">
        <v>69</v>
      </c>
      <c r="D30" s="330"/>
      <c r="E30" s="331"/>
      <c r="F30" s="370">
        <v>45176</v>
      </c>
      <c r="G30" s="370"/>
      <c r="H30" s="370">
        <v>45190</v>
      </c>
      <c r="I30" s="370"/>
      <c r="J30" s="370">
        <v>45204</v>
      </c>
      <c r="K30" s="370"/>
      <c r="L30" s="357">
        <v>45218</v>
      </c>
      <c r="M30" s="370">
        <v>45232</v>
      </c>
      <c r="N30" s="370"/>
      <c r="O30" s="370">
        <v>45246</v>
      </c>
      <c r="P30" s="370"/>
      <c r="Q30" s="370">
        <v>45260</v>
      </c>
      <c r="R30" s="370"/>
      <c r="S30" s="370">
        <v>45274</v>
      </c>
      <c r="T30" s="370"/>
      <c r="U30" s="370">
        <v>45295</v>
      </c>
      <c r="V30" s="370"/>
      <c r="W30" s="370">
        <v>45309</v>
      </c>
      <c r="X30" s="370"/>
      <c r="Y30" s="370"/>
      <c r="Z30" s="370"/>
      <c r="AA30" s="370"/>
      <c r="AB30" s="370"/>
      <c r="AC30" s="370"/>
      <c r="AD30" s="370"/>
      <c r="AE30" s="370"/>
      <c r="AF30" s="370"/>
      <c r="AG30" s="370"/>
      <c r="AH30" s="370"/>
      <c r="AI30" s="370"/>
      <c r="AJ30" s="370"/>
      <c r="AK30" s="370"/>
      <c r="AL30" s="370"/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28">
        <v>1</v>
      </c>
      <c r="C31" s="329" t="s">
        <v>32</v>
      </c>
      <c r="D31" s="330">
        <v>165</v>
      </c>
      <c r="E31" s="331">
        <v>2</v>
      </c>
      <c r="F31" s="332">
        <v>0</v>
      </c>
      <c r="G31" s="332">
        <v>0</v>
      </c>
      <c r="H31" s="332">
        <v>15</v>
      </c>
      <c r="I31" s="332">
        <v>14</v>
      </c>
      <c r="J31" s="332">
        <v>15</v>
      </c>
      <c r="K31" s="332">
        <v>15</v>
      </c>
      <c r="L31" s="332">
        <v>15</v>
      </c>
      <c r="M31" s="332">
        <v>15</v>
      </c>
      <c r="N31" s="332">
        <v>15</v>
      </c>
      <c r="O31" s="332">
        <v>15</v>
      </c>
      <c r="P31" s="332">
        <v>15</v>
      </c>
      <c r="Q31" s="332">
        <v>15</v>
      </c>
      <c r="R31" s="332">
        <v>15</v>
      </c>
      <c r="S31" s="332">
        <v>14</v>
      </c>
      <c r="T31" s="332">
        <v>14</v>
      </c>
      <c r="U31" s="332">
        <v>14</v>
      </c>
      <c r="V31" s="332">
        <v>15</v>
      </c>
      <c r="W31" s="332">
        <v>15</v>
      </c>
      <c r="X31" s="332">
        <v>14</v>
      </c>
      <c r="Y31" s="332">
        <v>0</v>
      </c>
      <c r="Z31" s="332">
        <v>0</v>
      </c>
      <c r="AA31" s="332">
        <v>0</v>
      </c>
      <c r="AB31" s="332">
        <v>0</v>
      </c>
      <c r="AC31" s="332">
        <v>0</v>
      </c>
      <c r="AD31" s="332">
        <v>0</v>
      </c>
      <c r="AE31" s="332">
        <v>0</v>
      </c>
      <c r="AF31" s="332">
        <v>0</v>
      </c>
      <c r="AG31" s="332">
        <v>0</v>
      </c>
      <c r="AH31" s="332">
        <v>0</v>
      </c>
      <c r="AI31" s="332">
        <v>0</v>
      </c>
      <c r="AJ31" s="332">
        <v>0</v>
      </c>
      <c r="AK31" s="332">
        <v>0</v>
      </c>
      <c r="AL31" s="332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28">
        <v>2</v>
      </c>
      <c r="C32" s="329" t="s">
        <v>31</v>
      </c>
      <c r="D32" s="330">
        <v>165</v>
      </c>
      <c r="E32" s="331"/>
      <c r="F32" s="332">
        <v>15</v>
      </c>
      <c r="G32" s="332">
        <v>14</v>
      </c>
      <c r="H32" s="332">
        <v>15</v>
      </c>
      <c r="I32" s="332">
        <v>15</v>
      </c>
      <c r="J32" s="332">
        <v>14</v>
      </c>
      <c r="K32" s="332">
        <v>13</v>
      </c>
      <c r="L32" s="332">
        <v>14</v>
      </c>
      <c r="M32" s="332">
        <v>15</v>
      </c>
      <c r="N32" s="332">
        <v>14</v>
      </c>
      <c r="O32" s="332">
        <v>15</v>
      </c>
      <c r="P32" s="332">
        <v>15</v>
      </c>
      <c r="Q32" s="332">
        <v>14</v>
      </c>
      <c r="R32" s="332">
        <v>15</v>
      </c>
      <c r="S32" s="332">
        <v>15</v>
      </c>
      <c r="T32" s="332">
        <v>14</v>
      </c>
      <c r="U32" s="332">
        <v>15</v>
      </c>
      <c r="V32" s="332">
        <v>15</v>
      </c>
      <c r="W32" s="332">
        <v>15</v>
      </c>
      <c r="X32" s="332">
        <v>15</v>
      </c>
      <c r="Y32" s="332">
        <v>0</v>
      </c>
      <c r="Z32" s="332">
        <v>0</v>
      </c>
      <c r="AA32" s="332">
        <v>0</v>
      </c>
      <c r="AB32" s="332">
        <v>0</v>
      </c>
      <c r="AC32" s="332">
        <v>0</v>
      </c>
      <c r="AD32" s="332">
        <v>0</v>
      </c>
      <c r="AE32" s="332">
        <v>0</v>
      </c>
      <c r="AF32" s="332">
        <v>0</v>
      </c>
      <c r="AG32" s="332">
        <v>0</v>
      </c>
      <c r="AH32" s="332">
        <v>0</v>
      </c>
      <c r="AI32" s="332">
        <v>0</v>
      </c>
      <c r="AJ32" s="332">
        <v>0</v>
      </c>
      <c r="AK32" s="332">
        <v>0</v>
      </c>
      <c r="AL32" s="332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28">
        <v>3</v>
      </c>
      <c r="C33" s="329" t="s">
        <v>63</v>
      </c>
      <c r="D33" s="330">
        <v>165</v>
      </c>
      <c r="E33" s="331">
        <v>4</v>
      </c>
      <c r="F33" s="332">
        <v>15</v>
      </c>
      <c r="G33" s="332">
        <v>14</v>
      </c>
      <c r="H33" s="332">
        <v>15</v>
      </c>
      <c r="I33" s="332">
        <v>15</v>
      </c>
      <c r="J33" s="332">
        <v>0</v>
      </c>
      <c r="K33" s="332">
        <v>0</v>
      </c>
      <c r="L33" s="332">
        <v>15</v>
      </c>
      <c r="M33" s="332">
        <v>0</v>
      </c>
      <c r="N33" s="332">
        <v>0</v>
      </c>
      <c r="O33" s="332">
        <v>15</v>
      </c>
      <c r="P33" s="332">
        <v>14</v>
      </c>
      <c r="Q33" s="332">
        <v>15</v>
      </c>
      <c r="R33" s="332">
        <v>15</v>
      </c>
      <c r="S33" s="332">
        <v>15</v>
      </c>
      <c r="T33" s="332">
        <v>15</v>
      </c>
      <c r="U33" s="332">
        <v>15</v>
      </c>
      <c r="V33" s="332">
        <v>14</v>
      </c>
      <c r="W33" s="332">
        <v>15</v>
      </c>
      <c r="X33" s="332">
        <v>14</v>
      </c>
      <c r="Y33" s="332">
        <v>0</v>
      </c>
      <c r="Z33" s="332">
        <v>0</v>
      </c>
      <c r="AA33" s="332">
        <v>0</v>
      </c>
      <c r="AB33" s="332">
        <v>0</v>
      </c>
      <c r="AC33" s="332">
        <v>0</v>
      </c>
      <c r="AD33" s="332">
        <v>0</v>
      </c>
      <c r="AE33" s="332">
        <v>0</v>
      </c>
      <c r="AF33" s="332">
        <v>0</v>
      </c>
      <c r="AG33" s="332">
        <v>0</v>
      </c>
      <c r="AH33" s="332">
        <v>0</v>
      </c>
      <c r="AI33" s="332">
        <v>0</v>
      </c>
      <c r="AJ33" s="332">
        <v>0</v>
      </c>
      <c r="AK33" s="332">
        <v>0</v>
      </c>
      <c r="AL33" s="332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28">
        <v>4</v>
      </c>
      <c r="C34" s="329" t="s">
        <v>77</v>
      </c>
      <c r="D34" s="330">
        <v>165</v>
      </c>
      <c r="E34" s="331"/>
      <c r="F34" s="332">
        <v>14</v>
      </c>
      <c r="G34" s="332">
        <v>15</v>
      </c>
      <c r="H34" s="332">
        <v>14</v>
      </c>
      <c r="I34" s="332">
        <v>15</v>
      </c>
      <c r="J34" s="332">
        <v>15</v>
      </c>
      <c r="K34" s="332">
        <v>15</v>
      </c>
      <c r="L34" s="332">
        <v>14</v>
      </c>
      <c r="M34" s="332">
        <v>15</v>
      </c>
      <c r="N34" s="332">
        <v>14</v>
      </c>
      <c r="O34" s="332">
        <v>15</v>
      </c>
      <c r="P34" s="332">
        <v>15</v>
      </c>
      <c r="Q34" s="332">
        <v>15</v>
      </c>
      <c r="R34" s="332">
        <v>13</v>
      </c>
      <c r="S34" s="332">
        <v>15</v>
      </c>
      <c r="T34" s="332">
        <v>14</v>
      </c>
      <c r="U34" s="332">
        <v>15</v>
      </c>
      <c r="V34" s="332">
        <v>15</v>
      </c>
      <c r="W34" s="332">
        <v>15</v>
      </c>
      <c r="X34" s="332">
        <v>15</v>
      </c>
      <c r="Y34" s="332">
        <v>0</v>
      </c>
      <c r="Z34" s="332">
        <v>0</v>
      </c>
      <c r="AA34" s="332">
        <v>0</v>
      </c>
      <c r="AB34" s="332">
        <v>0</v>
      </c>
      <c r="AC34" s="332">
        <v>0</v>
      </c>
      <c r="AD34" s="332">
        <v>0</v>
      </c>
      <c r="AE34" s="332">
        <v>0</v>
      </c>
      <c r="AF34" s="332">
        <v>0</v>
      </c>
      <c r="AG34" s="332">
        <v>0</v>
      </c>
      <c r="AH34" s="332">
        <v>0</v>
      </c>
      <c r="AI34" s="332">
        <v>0</v>
      </c>
      <c r="AJ34" s="332">
        <v>0</v>
      </c>
      <c r="AK34" s="332">
        <v>0</v>
      </c>
      <c r="AL34" s="332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28">
        <v>5</v>
      </c>
      <c r="C35" s="329" t="s">
        <v>33</v>
      </c>
      <c r="D35" s="330">
        <v>165</v>
      </c>
      <c r="E35" s="331">
        <v>4</v>
      </c>
      <c r="F35" s="332">
        <v>15</v>
      </c>
      <c r="G35" s="332">
        <v>15</v>
      </c>
      <c r="H35" s="332">
        <v>0</v>
      </c>
      <c r="I35" s="332">
        <v>0</v>
      </c>
      <c r="J35" s="332">
        <v>15</v>
      </c>
      <c r="K35" s="332">
        <v>15</v>
      </c>
      <c r="L35" s="332">
        <v>15</v>
      </c>
      <c r="M35" s="332">
        <v>15</v>
      </c>
      <c r="N35" s="332">
        <v>15</v>
      </c>
      <c r="O35" s="332">
        <v>13</v>
      </c>
      <c r="P35" s="332">
        <v>14</v>
      </c>
      <c r="Q35" s="332">
        <v>0</v>
      </c>
      <c r="R35" s="332">
        <v>0</v>
      </c>
      <c r="S35" s="332">
        <v>15</v>
      </c>
      <c r="T35" s="332">
        <v>15</v>
      </c>
      <c r="U35" s="332">
        <v>14</v>
      </c>
      <c r="V35" s="332">
        <v>15</v>
      </c>
      <c r="W35" s="332">
        <v>13</v>
      </c>
      <c r="X35" s="332">
        <v>15</v>
      </c>
      <c r="Y35" s="332">
        <v>0</v>
      </c>
      <c r="Z35" s="332">
        <v>0</v>
      </c>
      <c r="AA35" s="332">
        <v>0</v>
      </c>
      <c r="AB35" s="332">
        <v>0</v>
      </c>
      <c r="AC35" s="332">
        <v>0</v>
      </c>
      <c r="AD35" s="332">
        <v>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332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28">
        <v>6</v>
      </c>
      <c r="C36" s="329" t="s">
        <v>97</v>
      </c>
      <c r="D36" s="330">
        <v>164</v>
      </c>
      <c r="E36" s="331"/>
      <c r="F36" s="332">
        <v>15</v>
      </c>
      <c r="G36" s="332">
        <v>15</v>
      </c>
      <c r="H36" s="332">
        <v>15</v>
      </c>
      <c r="I36" s="332">
        <v>13</v>
      </c>
      <c r="J36" s="332">
        <v>13</v>
      </c>
      <c r="K36" s="332">
        <v>15</v>
      </c>
      <c r="L36" s="332">
        <v>13</v>
      </c>
      <c r="M36" s="332">
        <v>15</v>
      </c>
      <c r="N36" s="332">
        <v>15</v>
      </c>
      <c r="O36" s="332">
        <v>14</v>
      </c>
      <c r="P36" s="332">
        <v>15</v>
      </c>
      <c r="Q36" s="332">
        <v>14</v>
      </c>
      <c r="R36" s="332">
        <v>14</v>
      </c>
      <c r="S36" s="332">
        <v>15</v>
      </c>
      <c r="T36" s="332">
        <v>15</v>
      </c>
      <c r="U36" s="332">
        <v>13</v>
      </c>
      <c r="V36" s="332">
        <v>15</v>
      </c>
      <c r="W36" s="332">
        <v>14</v>
      </c>
      <c r="X36" s="332">
        <v>14</v>
      </c>
      <c r="Y36" s="332">
        <v>0</v>
      </c>
      <c r="Z36" s="332">
        <v>0</v>
      </c>
      <c r="AA36" s="332">
        <v>0</v>
      </c>
      <c r="AB36" s="332">
        <v>0</v>
      </c>
      <c r="AC36" s="332">
        <v>0</v>
      </c>
      <c r="AD36" s="332">
        <v>0</v>
      </c>
      <c r="AE36" s="332">
        <v>0</v>
      </c>
      <c r="AF36" s="332">
        <v>0</v>
      </c>
      <c r="AG36" s="332">
        <v>0</v>
      </c>
      <c r="AH36" s="332">
        <v>0</v>
      </c>
      <c r="AI36" s="332">
        <v>0</v>
      </c>
      <c r="AJ36" s="332">
        <v>0</v>
      </c>
      <c r="AK36" s="332">
        <v>0</v>
      </c>
      <c r="AL36" s="332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28">
        <v>7</v>
      </c>
      <c r="C37" s="329" t="s">
        <v>34</v>
      </c>
      <c r="D37" s="330">
        <v>157</v>
      </c>
      <c r="E37" s="331">
        <v>6</v>
      </c>
      <c r="F37" s="332">
        <v>14</v>
      </c>
      <c r="G37" s="332">
        <v>14</v>
      </c>
      <c r="H37" s="332">
        <v>0</v>
      </c>
      <c r="I37" s="332">
        <v>0</v>
      </c>
      <c r="J37" s="332">
        <v>15</v>
      </c>
      <c r="K37" s="332">
        <v>15</v>
      </c>
      <c r="L37" s="332">
        <v>13</v>
      </c>
      <c r="M37" s="332">
        <v>0</v>
      </c>
      <c r="N37" s="332">
        <v>0</v>
      </c>
      <c r="O37" s="332">
        <v>13</v>
      </c>
      <c r="P37" s="332">
        <v>13</v>
      </c>
      <c r="Q37" s="332">
        <v>0</v>
      </c>
      <c r="R37" s="332">
        <v>0</v>
      </c>
      <c r="S37" s="332">
        <v>15</v>
      </c>
      <c r="T37" s="332">
        <v>15</v>
      </c>
      <c r="U37" s="332">
        <v>14</v>
      </c>
      <c r="V37" s="332">
        <v>15</v>
      </c>
      <c r="W37" s="332">
        <v>14</v>
      </c>
      <c r="X37" s="332">
        <v>13</v>
      </c>
      <c r="Y37" s="332">
        <v>0</v>
      </c>
      <c r="Z37" s="332">
        <v>0</v>
      </c>
      <c r="AA37" s="332">
        <v>0</v>
      </c>
      <c r="AB37" s="332">
        <v>0</v>
      </c>
      <c r="AC37" s="332">
        <v>0</v>
      </c>
      <c r="AD37" s="332">
        <v>0</v>
      </c>
      <c r="AE37" s="332">
        <v>0</v>
      </c>
      <c r="AF37" s="332">
        <v>0</v>
      </c>
      <c r="AG37" s="332">
        <v>0</v>
      </c>
      <c r="AH37" s="332">
        <v>0</v>
      </c>
      <c r="AI37" s="332">
        <v>0</v>
      </c>
      <c r="AJ37" s="332">
        <v>0</v>
      </c>
      <c r="AK37" s="332">
        <v>0</v>
      </c>
      <c r="AL37" s="332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ht="18.899999999999999" customHeight="1">
      <c r="A38" s="103"/>
      <c r="B38" s="328">
        <v>8</v>
      </c>
      <c r="C38" s="329" t="s">
        <v>53</v>
      </c>
      <c r="D38" s="330">
        <v>151</v>
      </c>
      <c r="E38" s="331">
        <v>6</v>
      </c>
      <c r="F38" s="334">
        <v>0</v>
      </c>
      <c r="G38" s="334">
        <v>0</v>
      </c>
      <c r="H38" s="334">
        <v>15</v>
      </c>
      <c r="I38" s="334">
        <v>13</v>
      </c>
      <c r="J38" s="334">
        <v>13</v>
      </c>
      <c r="K38" s="334">
        <v>13</v>
      </c>
      <c r="L38" s="334">
        <v>14</v>
      </c>
      <c r="M38" s="334">
        <v>15</v>
      </c>
      <c r="N38" s="334">
        <v>15</v>
      </c>
      <c r="O38" s="334">
        <v>0</v>
      </c>
      <c r="P38" s="334">
        <v>0</v>
      </c>
      <c r="Q38" s="334">
        <v>0</v>
      </c>
      <c r="R38" s="334">
        <v>0</v>
      </c>
      <c r="S38" s="334">
        <v>13</v>
      </c>
      <c r="T38" s="334">
        <v>12</v>
      </c>
      <c r="U38" s="334">
        <v>13</v>
      </c>
      <c r="V38" s="334">
        <v>15</v>
      </c>
      <c r="W38" s="334">
        <v>10</v>
      </c>
      <c r="X38" s="334">
        <v>12</v>
      </c>
      <c r="Y38" s="334">
        <v>0</v>
      </c>
      <c r="Z38" s="334">
        <v>0</v>
      </c>
      <c r="AA38" s="334">
        <v>0</v>
      </c>
      <c r="AB38" s="334">
        <v>0</v>
      </c>
      <c r="AC38" s="334">
        <v>0</v>
      </c>
      <c r="AD38" s="334">
        <v>0</v>
      </c>
      <c r="AE38" s="334">
        <v>0</v>
      </c>
      <c r="AF38" s="334">
        <v>0</v>
      </c>
      <c r="AG38" s="334">
        <v>0</v>
      </c>
      <c r="AH38" s="334">
        <v>0</v>
      </c>
      <c r="AI38" s="334">
        <v>0</v>
      </c>
      <c r="AJ38" s="334">
        <v>0</v>
      </c>
      <c r="AK38" s="334">
        <v>0</v>
      </c>
      <c r="AL38" s="334">
        <v>0</v>
      </c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ht="18.899999999999999" customHeight="1">
      <c r="A39" s="103"/>
      <c r="B39" s="328">
        <v>9</v>
      </c>
      <c r="C39" s="329" t="s">
        <v>41</v>
      </c>
      <c r="D39" s="330">
        <v>138</v>
      </c>
      <c r="E39" s="331" t="s">
        <v>98</v>
      </c>
      <c r="F39" s="334">
        <v>10</v>
      </c>
      <c r="G39" s="334">
        <v>14</v>
      </c>
      <c r="H39" s="334">
        <v>0</v>
      </c>
      <c r="I39" s="334">
        <v>0</v>
      </c>
      <c r="J39" s="334">
        <v>14</v>
      </c>
      <c r="K39" s="334">
        <v>14</v>
      </c>
      <c r="L39" s="334">
        <v>0</v>
      </c>
      <c r="M39" s="334">
        <v>0</v>
      </c>
      <c r="N39" s="334">
        <v>0</v>
      </c>
      <c r="O39" s="334">
        <v>0</v>
      </c>
      <c r="P39" s="334">
        <v>0</v>
      </c>
      <c r="Q39" s="334">
        <v>0</v>
      </c>
      <c r="R39" s="334">
        <v>0</v>
      </c>
      <c r="S39" s="334">
        <v>14</v>
      </c>
      <c r="T39" s="334">
        <v>15</v>
      </c>
      <c r="U39" s="334">
        <v>15</v>
      </c>
      <c r="V39" s="334">
        <v>13</v>
      </c>
      <c r="W39" s="334">
        <v>14</v>
      </c>
      <c r="X39" s="334">
        <v>15</v>
      </c>
      <c r="Y39" s="334">
        <v>0</v>
      </c>
      <c r="Z39" s="334">
        <v>0</v>
      </c>
      <c r="AA39" s="334">
        <v>0</v>
      </c>
      <c r="AB39" s="334">
        <v>0</v>
      </c>
      <c r="AC39" s="334">
        <v>0</v>
      </c>
      <c r="AD39" s="334">
        <v>0</v>
      </c>
      <c r="AE39" s="334">
        <v>0</v>
      </c>
      <c r="AF39" s="334">
        <v>0</v>
      </c>
      <c r="AG39" s="334">
        <v>0</v>
      </c>
      <c r="AH39" s="334">
        <v>0</v>
      </c>
      <c r="AI39" s="334">
        <v>0</v>
      </c>
      <c r="AJ39" s="334">
        <v>0</v>
      </c>
      <c r="AK39" s="334">
        <v>0</v>
      </c>
      <c r="AL39" s="334">
        <v>0</v>
      </c>
      <c r="AM39" s="103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ht="18.899999999999999" customHeight="1">
      <c r="A40" s="103"/>
      <c r="B40" s="328">
        <v>10</v>
      </c>
      <c r="C40" s="335" t="s">
        <v>35</v>
      </c>
      <c r="D40" s="336">
        <v>68</v>
      </c>
      <c r="E40" s="337" t="s">
        <v>98</v>
      </c>
      <c r="F40" s="332">
        <v>0</v>
      </c>
      <c r="G40" s="332">
        <v>0</v>
      </c>
      <c r="H40" s="332">
        <v>0</v>
      </c>
      <c r="I40" s="332">
        <v>0</v>
      </c>
      <c r="J40" s="332">
        <v>0</v>
      </c>
      <c r="K40" s="332">
        <v>0</v>
      </c>
      <c r="L40" s="332">
        <v>5</v>
      </c>
      <c r="M40" s="332">
        <v>0</v>
      </c>
      <c r="N40" s="332">
        <v>0</v>
      </c>
      <c r="O40" s="332">
        <v>12</v>
      </c>
      <c r="P40" s="332">
        <v>8</v>
      </c>
      <c r="Q40" s="332">
        <v>0</v>
      </c>
      <c r="R40" s="332">
        <v>0</v>
      </c>
      <c r="S40" s="332">
        <v>13</v>
      </c>
      <c r="T40" s="332">
        <v>5</v>
      </c>
      <c r="U40" s="332">
        <v>0</v>
      </c>
      <c r="V40" s="332">
        <v>0</v>
      </c>
      <c r="W40" s="332">
        <v>13</v>
      </c>
      <c r="X40" s="332">
        <v>12</v>
      </c>
      <c r="Y40" s="332">
        <v>0</v>
      </c>
      <c r="Z40" s="332">
        <v>0</v>
      </c>
      <c r="AA40" s="332">
        <v>0</v>
      </c>
      <c r="AB40" s="332">
        <v>0</v>
      </c>
      <c r="AC40" s="332">
        <v>0</v>
      </c>
      <c r="AD40" s="332">
        <v>0</v>
      </c>
      <c r="AE40" s="332">
        <v>0</v>
      </c>
      <c r="AF40" s="332">
        <v>0</v>
      </c>
      <c r="AG40" s="332">
        <v>0</v>
      </c>
      <c r="AH40" s="332">
        <v>0</v>
      </c>
      <c r="AI40" s="332">
        <v>0</v>
      </c>
      <c r="AJ40" s="332">
        <v>0</v>
      </c>
      <c r="AK40" s="332">
        <v>0</v>
      </c>
      <c r="AL40" s="332">
        <v>0</v>
      </c>
      <c r="AM40" s="103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  <row r="71" spans="1:58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  <c r="AL71" s="98"/>
      <c r="AM71" s="98"/>
      <c r="AN71" s="98"/>
      <c r="AO71" s="98"/>
      <c r="AP71" s="98"/>
      <c r="AQ71" s="98"/>
      <c r="AR71" s="98"/>
      <c r="AS71" s="98"/>
      <c r="AT71" s="98"/>
      <c r="AU71" s="98"/>
      <c r="AV71" s="98"/>
      <c r="AW71" s="98"/>
      <c r="AX71" s="98"/>
      <c r="AY71" s="98"/>
      <c r="AZ71" s="98"/>
      <c r="BA71" s="98"/>
      <c r="BB71" s="98"/>
      <c r="BC71" s="98"/>
      <c r="BD71" s="98"/>
      <c r="BE71" s="98"/>
      <c r="BF71" s="98"/>
    </row>
    <row r="72" spans="1:58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  <c r="AL72" s="98"/>
      <c r="AM72" s="98"/>
      <c r="AN72" s="98"/>
      <c r="AO72" s="98"/>
      <c r="AP72" s="98"/>
      <c r="AQ72" s="98"/>
      <c r="AR72" s="98"/>
      <c r="AS72" s="98"/>
      <c r="AT72" s="98"/>
      <c r="AU72" s="98"/>
      <c r="AV72" s="98"/>
      <c r="AW72" s="98"/>
      <c r="AX72" s="98"/>
      <c r="AY72" s="98"/>
      <c r="AZ72" s="98"/>
      <c r="BA72" s="98"/>
      <c r="BB72" s="98"/>
      <c r="BC72" s="98"/>
      <c r="BD72" s="98"/>
      <c r="BE72" s="98"/>
      <c r="BF72" s="98"/>
    </row>
    <row r="73" spans="1:58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</row>
  </sheetData>
  <mergeCells count="48">
    <mergeCell ref="F5:G5"/>
    <mergeCell ref="H5:I5"/>
    <mergeCell ref="J5:K5"/>
    <mergeCell ref="O5:P5"/>
    <mergeCell ref="M5:N5"/>
    <mergeCell ref="AE5:AF5"/>
    <mergeCell ref="AG5:AH5"/>
    <mergeCell ref="AI5:AJ5"/>
    <mergeCell ref="AK5:AL5"/>
    <mergeCell ref="F17:G17"/>
    <mergeCell ref="H17:I17"/>
    <mergeCell ref="J17:K17"/>
    <mergeCell ref="O17:P17"/>
    <mergeCell ref="Q17:R17"/>
    <mergeCell ref="S5:T5"/>
    <mergeCell ref="U5:V5"/>
    <mergeCell ref="W5:X5"/>
    <mergeCell ref="Y5:Z5"/>
    <mergeCell ref="AA5:AB5"/>
    <mergeCell ref="AC5:AD5"/>
    <mergeCell ref="Q5:R5"/>
    <mergeCell ref="AK17:AL17"/>
    <mergeCell ref="F30:G30"/>
    <mergeCell ref="H30:I30"/>
    <mergeCell ref="J30:K30"/>
    <mergeCell ref="O30:P30"/>
    <mergeCell ref="Q30:R30"/>
    <mergeCell ref="S17:T17"/>
    <mergeCell ref="U17:V17"/>
    <mergeCell ref="W17:X17"/>
    <mergeCell ref="Y17:Z17"/>
    <mergeCell ref="AA17:AB17"/>
    <mergeCell ref="AC17:AD17"/>
    <mergeCell ref="AK30:AL30"/>
    <mergeCell ref="S30:T30"/>
    <mergeCell ref="U30:V30"/>
    <mergeCell ref="W30:X30"/>
    <mergeCell ref="Y30:Z30"/>
    <mergeCell ref="AA30:AB30"/>
    <mergeCell ref="AC30:AD30"/>
    <mergeCell ref="M17:N17"/>
    <mergeCell ref="M30:N30"/>
    <mergeCell ref="AE30:AF30"/>
    <mergeCell ref="AG30:AH30"/>
    <mergeCell ref="AI30:AJ30"/>
    <mergeCell ref="AE17:AF17"/>
    <mergeCell ref="AG17:AH17"/>
    <mergeCell ref="AI17:AJ1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4"/>
  <sheetViews>
    <sheetView workbookViewId="0">
      <selection activeCell="M12" sqref="M12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22</v>
      </c>
      <c r="C3" s="246">
        <v>141.50666666666666</v>
      </c>
      <c r="D3" s="51">
        <v>1</v>
      </c>
      <c r="E3" s="252" t="s">
        <v>27</v>
      </c>
      <c r="F3" s="246">
        <v>146.08947368421053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25</v>
      </c>
      <c r="C4" s="246">
        <v>139.14705882352942</v>
      </c>
      <c r="D4" s="51">
        <v>2</v>
      </c>
      <c r="E4" s="252" t="s">
        <v>23</v>
      </c>
      <c r="F4" s="246">
        <v>145.12777777777777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39</v>
      </c>
      <c r="C5" s="246">
        <v>137.04736842105262</v>
      </c>
      <c r="D5" s="51">
        <v>3</v>
      </c>
      <c r="E5" s="252" t="s">
        <v>50</v>
      </c>
      <c r="F5" s="246">
        <v>145.03076923076924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60</v>
      </c>
      <c r="C6" s="246">
        <v>136.91764705882352</v>
      </c>
      <c r="D6" s="51">
        <v>4</v>
      </c>
      <c r="E6" s="252" t="s">
        <v>49</v>
      </c>
      <c r="F6" s="246">
        <v>142.62666666666667</v>
      </c>
      <c r="G6" s="103"/>
      <c r="H6" s="98"/>
      <c r="I6" s="98"/>
      <c r="J6" s="98"/>
      <c r="K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130.67368421052632</v>
      </c>
      <c r="D7" s="51">
        <v>5</v>
      </c>
      <c r="E7" s="253" t="s">
        <v>54</v>
      </c>
      <c r="F7" s="246">
        <v>142.2421052631579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127.77368421052631</v>
      </c>
      <c r="D8" s="51">
        <v>6</v>
      </c>
      <c r="E8" s="252" t="s">
        <v>38</v>
      </c>
      <c r="F8" s="246">
        <v>142.19473684210527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32</v>
      </c>
      <c r="C9" s="246">
        <v>124.73529411764706</v>
      </c>
      <c r="D9" s="51">
        <v>7</v>
      </c>
      <c r="E9" s="252" t="s">
        <v>24</v>
      </c>
      <c r="F9" s="246">
        <v>142.12941176470588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31</v>
      </c>
      <c r="C10" s="246">
        <v>123.41578947368421</v>
      </c>
      <c r="D10" s="51">
        <v>8</v>
      </c>
      <c r="E10" s="245" t="s">
        <v>66</v>
      </c>
      <c r="F10" s="246">
        <v>141.71052631578948</v>
      </c>
      <c r="G10" s="103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34</v>
      </c>
      <c r="C11" s="246">
        <v>123.33076923076923</v>
      </c>
      <c r="D11" s="51">
        <v>9</v>
      </c>
      <c r="E11" s="252" t="s">
        <v>12</v>
      </c>
      <c r="F11" s="246">
        <v>135.94117647058823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63</v>
      </c>
      <c r="C12" s="246">
        <v>119.84</v>
      </c>
      <c r="D12" s="51">
        <v>10</v>
      </c>
      <c r="E12" s="252" t="s">
        <v>29</v>
      </c>
      <c r="F12" s="246">
        <v>134.65625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61</v>
      </c>
      <c r="C13" s="249">
        <v>119.71578947368421</v>
      </c>
      <c r="D13" s="51">
        <v>11</v>
      </c>
      <c r="E13" s="254" t="s">
        <v>83</v>
      </c>
      <c r="F13" s="255">
        <v>134.63529411764705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364" t="s">
        <v>26</v>
      </c>
      <c r="C14" s="249">
        <v>141.19999999999999</v>
      </c>
      <c r="D14" s="51">
        <v>12</v>
      </c>
      <c r="E14" s="252" t="s">
        <v>3</v>
      </c>
      <c r="F14" s="246">
        <v>132.13529411764705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364" t="s">
        <v>36</v>
      </c>
      <c r="C15" s="249">
        <v>138.83333333333334</v>
      </c>
      <c r="D15" s="51">
        <v>13</v>
      </c>
      <c r="E15" s="252" t="s">
        <v>28</v>
      </c>
      <c r="F15" s="246">
        <v>131.93684210526317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366" t="s">
        <v>41</v>
      </c>
      <c r="C16" s="249">
        <v>117.61</v>
      </c>
      <c r="D16" s="51">
        <v>14</v>
      </c>
      <c r="E16" s="252" t="s">
        <v>2</v>
      </c>
      <c r="F16" s="246">
        <v>131.67894736842106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50"/>
      <c r="B17" s="371"/>
      <c r="C17" s="372"/>
      <c r="D17" s="51">
        <v>15</v>
      </c>
      <c r="E17" s="252" t="s">
        <v>78</v>
      </c>
      <c r="F17" s="246">
        <v>129.42941176470589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73" t="s">
        <v>64</v>
      </c>
      <c r="C18" s="374"/>
      <c r="D18" s="51">
        <v>16</v>
      </c>
      <c r="E18" s="252" t="s">
        <v>53</v>
      </c>
      <c r="F18" s="246">
        <v>123.37692307692308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73" t="s">
        <v>65</v>
      </c>
      <c r="C19" s="374"/>
      <c r="D19" s="51">
        <v>17</v>
      </c>
      <c r="E19" s="252" t="s">
        <v>77</v>
      </c>
      <c r="F19" s="246">
        <v>117.88947368421053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250"/>
      <c r="C20" s="251"/>
      <c r="D20" s="51">
        <v>18</v>
      </c>
      <c r="E20" s="252" t="s">
        <v>40</v>
      </c>
      <c r="F20" s="246">
        <v>114.89333333333333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109"/>
      <c r="C21" s="111"/>
      <c r="D21" s="51">
        <v>19</v>
      </c>
      <c r="E21" s="365" t="s">
        <v>35</v>
      </c>
      <c r="F21" s="246">
        <v>120.81428571428572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365" t="s">
        <v>51</v>
      </c>
      <c r="F22" s="246">
        <v>0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62"/>
      <c r="C23" s="163"/>
      <c r="D23" s="67"/>
      <c r="E23" s="67"/>
      <c r="F23" s="164"/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108"/>
      <c r="B24" s="109"/>
      <c r="C24" s="165"/>
      <c r="D24" s="93"/>
      <c r="E24" s="93"/>
      <c r="F24" s="110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15"/>
      <c r="C25" s="114"/>
      <c r="D25" s="93"/>
      <c r="E25" s="93"/>
      <c r="F25" s="166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67"/>
      <c r="B26" s="168"/>
      <c r="C26" s="169"/>
      <c r="D26" s="93"/>
      <c r="E26" s="170"/>
      <c r="F26" s="171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08"/>
      <c r="B27" s="109"/>
      <c r="C27" s="111"/>
      <c r="D27" s="93"/>
      <c r="E27" s="93"/>
      <c r="F27" s="110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94"/>
      <c r="D34" s="167"/>
      <c r="E34" s="167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</sheetData>
  <sortState xmlns:xlrd2="http://schemas.microsoft.com/office/spreadsheetml/2017/richdata2" ref="B14:C16">
    <sortCondition descending="1" ref="C14:C16"/>
  </sortState>
  <mergeCells count="3">
    <mergeCell ref="B17:C17"/>
    <mergeCell ref="B18:C18"/>
    <mergeCell ref="B19:C1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5"/>
  <sheetViews>
    <sheetView workbookViewId="0">
      <selection activeCell="S45" sqref="S45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76" t="s">
        <v>1</v>
      </c>
      <c r="D1" s="377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>
        <v>45204</v>
      </c>
      <c r="F2" s="221">
        <v>45218</v>
      </c>
      <c r="G2" s="221">
        <v>45232</v>
      </c>
      <c r="H2" s="221">
        <v>45246</v>
      </c>
      <c r="I2" s="220">
        <v>45260</v>
      </c>
      <c r="J2" s="220">
        <v>45274</v>
      </c>
      <c r="K2" s="220">
        <v>45295</v>
      </c>
      <c r="L2" s="220">
        <v>45309</v>
      </c>
      <c r="M2" s="220"/>
      <c r="N2" s="220"/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>
        <v>2900</v>
      </c>
      <c r="F3" s="223">
        <v>1468</v>
      </c>
      <c r="G3" s="223">
        <v>2952</v>
      </c>
      <c r="H3" s="223">
        <v>2904</v>
      </c>
      <c r="I3" s="226">
        <v>2909</v>
      </c>
      <c r="J3" s="226">
        <v>2915</v>
      </c>
      <c r="K3" s="226">
        <v>2951</v>
      </c>
      <c r="L3" s="226">
        <v>2940</v>
      </c>
      <c r="M3" s="226"/>
      <c r="N3" s="223"/>
      <c r="O3" s="223"/>
      <c r="P3" s="223"/>
      <c r="Q3" s="223"/>
      <c r="R3" s="223"/>
      <c r="S3" s="223"/>
      <c r="T3" s="228">
        <f>SUM(C3:S3)</f>
        <v>27757</v>
      </c>
      <c r="U3" s="173">
        <f>SUM(C3:S3)/190</f>
        <v>146.08947368421053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23</v>
      </c>
      <c r="C4" s="222">
        <v>2898</v>
      </c>
      <c r="D4" s="223">
        <v>2861</v>
      </c>
      <c r="E4" s="223">
        <v>2883</v>
      </c>
      <c r="F4" s="223"/>
      <c r="G4" s="223">
        <v>2839</v>
      </c>
      <c r="H4" s="223">
        <v>2932</v>
      </c>
      <c r="I4" s="226">
        <v>2935</v>
      </c>
      <c r="J4" s="226">
        <v>2919</v>
      </c>
      <c r="K4" s="226">
        <v>2951</v>
      </c>
      <c r="L4" s="226">
        <v>2905</v>
      </c>
      <c r="M4" s="226"/>
      <c r="N4" s="223"/>
      <c r="O4" s="223"/>
      <c r="P4" s="223"/>
      <c r="Q4" s="223"/>
      <c r="R4" s="223"/>
      <c r="S4" s="223"/>
      <c r="T4" s="228">
        <f>SUM(C4:S4)</f>
        <v>26123</v>
      </c>
      <c r="U4" s="173">
        <f>SUM(C4:S4)/180</f>
        <v>145.12777777777777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50</v>
      </c>
      <c r="C5" s="222">
        <v>2897</v>
      </c>
      <c r="D5" s="223">
        <v>2880</v>
      </c>
      <c r="E5" s="223">
        <v>2916</v>
      </c>
      <c r="F5" s="223">
        <v>1471</v>
      </c>
      <c r="G5" s="223"/>
      <c r="H5" s="223">
        <v>2919</v>
      </c>
      <c r="I5" s="226"/>
      <c r="J5" s="226">
        <v>2907</v>
      </c>
      <c r="K5" s="226">
        <v>2864</v>
      </c>
      <c r="L5" s="226"/>
      <c r="M5" s="226"/>
      <c r="N5" s="223"/>
      <c r="O5" s="223"/>
      <c r="P5" s="223"/>
      <c r="Q5" s="223"/>
      <c r="R5" s="223"/>
      <c r="S5" s="223"/>
      <c r="T5" s="228">
        <f>SUM(C5:S5)</f>
        <v>18854</v>
      </c>
      <c r="U5" s="173">
        <f>SUM(C5:S5)/130</f>
        <v>145.03076923076924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49</v>
      </c>
      <c r="C6" s="222">
        <v>2873</v>
      </c>
      <c r="D6" s="223">
        <v>2891</v>
      </c>
      <c r="E6" s="223">
        <v>2857</v>
      </c>
      <c r="F6" s="223">
        <v>1448</v>
      </c>
      <c r="G6" s="223">
        <v>2836</v>
      </c>
      <c r="H6" s="223">
        <v>2826</v>
      </c>
      <c r="I6" s="226">
        <v>2783</v>
      </c>
      <c r="J6" s="226"/>
      <c r="K6" s="226">
        <v>2880</v>
      </c>
      <c r="L6" s="226"/>
      <c r="M6" s="226"/>
      <c r="N6" s="223"/>
      <c r="O6" s="223"/>
      <c r="P6" s="223"/>
      <c r="Q6" s="223"/>
      <c r="R6" s="223"/>
      <c r="S6" s="223"/>
      <c r="T6" s="228">
        <f>SUM(C6:S6)</f>
        <v>21394</v>
      </c>
      <c r="U6" s="173">
        <f>SUM(C6:S6)/150</f>
        <v>142.62666666666667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54</v>
      </c>
      <c r="C7" s="222">
        <v>2806</v>
      </c>
      <c r="D7" s="223">
        <v>2869</v>
      </c>
      <c r="E7" s="223">
        <v>2855</v>
      </c>
      <c r="F7" s="223">
        <v>1415</v>
      </c>
      <c r="G7" s="223">
        <v>2853</v>
      </c>
      <c r="H7" s="223">
        <v>2861</v>
      </c>
      <c r="I7" s="226">
        <v>2849</v>
      </c>
      <c r="J7" s="226">
        <v>2822</v>
      </c>
      <c r="K7" s="226">
        <v>2828</v>
      </c>
      <c r="L7" s="226">
        <v>2868</v>
      </c>
      <c r="M7" s="226"/>
      <c r="N7" s="223"/>
      <c r="O7" s="223"/>
      <c r="P7" s="223"/>
      <c r="Q7" s="223"/>
      <c r="R7" s="223"/>
      <c r="S7" s="223"/>
      <c r="T7" s="228">
        <f>SUM(C7:S7)</f>
        <v>27026</v>
      </c>
      <c r="U7" s="173">
        <f>SUM(C7:S7)/190</f>
        <v>142.2421052631579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38</v>
      </c>
      <c r="C8" s="222">
        <v>2797</v>
      </c>
      <c r="D8" s="223">
        <v>2857</v>
      </c>
      <c r="E8" s="223">
        <v>2807</v>
      </c>
      <c r="F8" s="223">
        <v>1407</v>
      </c>
      <c r="G8" s="223">
        <v>2880</v>
      </c>
      <c r="H8" s="223">
        <v>2825</v>
      </c>
      <c r="I8" s="226">
        <v>2833</v>
      </c>
      <c r="J8" s="226">
        <v>2881</v>
      </c>
      <c r="K8" s="226">
        <v>2887</v>
      </c>
      <c r="L8" s="226">
        <v>2843</v>
      </c>
      <c r="M8" s="226"/>
      <c r="N8" s="223"/>
      <c r="O8" s="223"/>
      <c r="P8" s="223"/>
      <c r="Q8" s="223"/>
      <c r="R8" s="223"/>
      <c r="S8" s="223"/>
      <c r="T8" s="228">
        <f>SUM(C8:S8)</f>
        <v>27017</v>
      </c>
      <c r="U8" s="173">
        <f>SUM(C8:S8)/190</f>
        <v>142.19473684210527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24</v>
      </c>
      <c r="C9" s="226">
        <v>2769</v>
      </c>
      <c r="D9" s="226">
        <v>2885</v>
      </c>
      <c r="E9" s="223"/>
      <c r="F9" s="223">
        <v>1445</v>
      </c>
      <c r="G9" s="223">
        <v>2853</v>
      </c>
      <c r="H9" s="223">
        <v>2821</v>
      </c>
      <c r="I9" s="223">
        <v>2815</v>
      </c>
      <c r="J9" s="223">
        <v>2851</v>
      </c>
      <c r="K9" s="226">
        <v>2868</v>
      </c>
      <c r="L9" s="226">
        <v>2854</v>
      </c>
      <c r="M9" s="226"/>
      <c r="N9" s="226"/>
      <c r="O9" s="226"/>
      <c r="P9" s="223"/>
      <c r="Q9" s="223"/>
      <c r="R9" s="223"/>
      <c r="S9" s="223"/>
      <c r="T9" s="228">
        <f>SUM(C9:S9)</f>
        <v>24161</v>
      </c>
      <c r="U9" s="173">
        <f>SUM(C9:S9)/170</f>
        <v>142.12352941176471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66</v>
      </c>
      <c r="C10" s="224">
        <v>2818</v>
      </c>
      <c r="D10" s="225">
        <v>2772</v>
      </c>
      <c r="E10" s="224">
        <v>2798</v>
      </c>
      <c r="F10" s="225">
        <v>1346</v>
      </c>
      <c r="G10" s="225">
        <v>2841</v>
      </c>
      <c r="H10" s="225">
        <v>2816</v>
      </c>
      <c r="I10" s="225">
        <v>2916</v>
      </c>
      <c r="J10" s="225">
        <v>2877</v>
      </c>
      <c r="K10" s="227">
        <v>2861</v>
      </c>
      <c r="L10" s="227">
        <v>2880</v>
      </c>
      <c r="M10" s="227"/>
      <c r="N10" s="227"/>
      <c r="O10" s="227"/>
      <c r="P10" s="225"/>
      <c r="Q10" s="225"/>
      <c r="R10" s="225"/>
      <c r="S10" s="225"/>
      <c r="T10" s="228">
        <f>SUM(C10:S10)</f>
        <v>26925</v>
      </c>
      <c r="U10" s="173">
        <f>SUM(C10:S10)/190</f>
        <v>141.71052631578948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22</v>
      </c>
      <c r="C11" s="222">
        <v>2756</v>
      </c>
      <c r="D11" s="223"/>
      <c r="E11" s="223">
        <v>2782</v>
      </c>
      <c r="F11" s="223">
        <v>1404</v>
      </c>
      <c r="G11" s="223">
        <v>2857</v>
      </c>
      <c r="H11" s="223">
        <v>2856</v>
      </c>
      <c r="I11" s="226">
        <v>2836</v>
      </c>
      <c r="J11" s="226">
        <v>2837</v>
      </c>
      <c r="K11" s="226">
        <v>2898</v>
      </c>
      <c r="L11" s="226"/>
      <c r="M11" s="226"/>
      <c r="N11" s="223"/>
      <c r="O11" s="223"/>
      <c r="P11" s="223"/>
      <c r="Q11" s="223"/>
      <c r="R11" s="223"/>
      <c r="S11" s="223"/>
      <c r="T11" s="228">
        <f>SUM(C11:S11)</f>
        <v>21226</v>
      </c>
      <c r="U11" s="173">
        <f>SUM(C11:S11)/150</f>
        <v>141.50666666666666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26</v>
      </c>
      <c r="C12" s="226"/>
      <c r="D12" s="226"/>
      <c r="E12" s="223"/>
      <c r="F12" s="223">
        <v>1404</v>
      </c>
      <c r="G12" s="223"/>
      <c r="H12" s="223"/>
      <c r="I12" s="223"/>
      <c r="J12" s="223"/>
      <c r="K12" s="226"/>
      <c r="L12" s="226">
        <v>2832</v>
      </c>
      <c r="M12" s="226"/>
      <c r="N12" s="226"/>
      <c r="O12" s="226"/>
      <c r="P12" s="223"/>
      <c r="Q12" s="223"/>
      <c r="R12" s="223"/>
      <c r="S12" s="223"/>
      <c r="T12" s="228">
        <f>SUM(C12:S12)</f>
        <v>4236</v>
      </c>
      <c r="U12" s="173">
        <f>SUM(C12:S12)/30</f>
        <v>141.19999999999999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25</v>
      </c>
      <c r="C13" s="222">
        <v>2787</v>
      </c>
      <c r="D13" s="223">
        <v>2800</v>
      </c>
      <c r="E13" s="223"/>
      <c r="F13" s="223">
        <v>1355</v>
      </c>
      <c r="G13" s="223">
        <v>2782</v>
      </c>
      <c r="H13" s="223">
        <v>2751</v>
      </c>
      <c r="I13" s="226">
        <v>2766</v>
      </c>
      <c r="J13" s="226">
        <v>2805</v>
      </c>
      <c r="K13" s="226">
        <v>2824</v>
      </c>
      <c r="L13" s="226">
        <v>2785</v>
      </c>
      <c r="M13" s="226"/>
      <c r="N13" s="223"/>
      <c r="O13" s="223"/>
      <c r="P13" s="223"/>
      <c r="Q13" s="223"/>
      <c r="R13" s="223"/>
      <c r="S13" s="223"/>
      <c r="T13" s="228">
        <f>SUM(C13:S13)</f>
        <v>23655</v>
      </c>
      <c r="U13" s="173">
        <f>SUM(C13:S13)/170</f>
        <v>139.14705882352942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79" t="s">
        <v>1</v>
      </c>
      <c r="D14" s="380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>
        <v>45204</v>
      </c>
      <c r="F15" s="221">
        <v>45218</v>
      </c>
      <c r="G15" s="221">
        <v>45232</v>
      </c>
      <c r="H15" s="221">
        <v>45246</v>
      </c>
      <c r="I15" s="220">
        <v>45260</v>
      </c>
      <c r="J15" s="220">
        <v>45274</v>
      </c>
      <c r="K15" s="220">
        <v>45295</v>
      </c>
      <c r="L15" s="220">
        <v>45309</v>
      </c>
      <c r="M15" s="220"/>
      <c r="N15" s="220"/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36</v>
      </c>
      <c r="C16" s="222"/>
      <c r="D16" s="223"/>
      <c r="E16" s="223"/>
      <c r="F16" s="223">
        <v>1423</v>
      </c>
      <c r="G16" s="223"/>
      <c r="H16" s="223"/>
      <c r="I16" s="226"/>
      <c r="J16" s="226"/>
      <c r="K16" s="226"/>
      <c r="L16" s="226">
        <v>2742</v>
      </c>
      <c r="M16" s="226"/>
      <c r="N16" s="223"/>
      <c r="O16" s="223"/>
      <c r="P16" s="223"/>
      <c r="Q16" s="223"/>
      <c r="R16" s="225"/>
      <c r="S16" s="225"/>
      <c r="T16" s="228">
        <f>SUM(C16:S16)</f>
        <v>4165</v>
      </c>
      <c r="U16" s="173">
        <f>SUM(C16:S16)/30</f>
        <v>138.83333333333334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3" t="s">
        <v>30</v>
      </c>
      <c r="C17" s="222">
        <v>2720</v>
      </c>
      <c r="D17" s="223">
        <v>2740</v>
      </c>
      <c r="E17" s="223">
        <v>2732</v>
      </c>
      <c r="F17" s="223">
        <v>1388</v>
      </c>
      <c r="G17" s="223">
        <v>2785</v>
      </c>
      <c r="H17" s="223">
        <v>2735</v>
      </c>
      <c r="I17" s="226">
        <v>2730</v>
      </c>
      <c r="J17" s="226">
        <v>2715</v>
      </c>
      <c r="K17" s="226">
        <v>2708</v>
      </c>
      <c r="L17" s="226">
        <v>2786</v>
      </c>
      <c r="M17" s="226"/>
      <c r="N17" s="223"/>
      <c r="O17" s="223"/>
      <c r="P17" s="223"/>
      <c r="Q17" s="223"/>
      <c r="R17" s="225"/>
      <c r="S17" s="225"/>
      <c r="T17" s="228">
        <f>SUM(C17:S17)</f>
        <v>26039</v>
      </c>
      <c r="U17" s="173">
        <f>SUM(C17:S17)/190</f>
        <v>137.04736842105262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6" t="s">
        <v>60</v>
      </c>
      <c r="C18" s="224"/>
      <c r="D18" s="225">
        <v>2708</v>
      </c>
      <c r="E18" s="225">
        <v>2679</v>
      </c>
      <c r="F18" s="225">
        <v>1359</v>
      </c>
      <c r="G18" s="225">
        <v>2803</v>
      </c>
      <c r="H18" s="225">
        <v>2719</v>
      </c>
      <c r="I18" s="227">
        <v>2682</v>
      </c>
      <c r="J18" s="227">
        <v>2799</v>
      </c>
      <c r="K18" s="227">
        <v>2771</v>
      </c>
      <c r="L18" s="227">
        <v>2756</v>
      </c>
      <c r="M18" s="227"/>
      <c r="N18" s="225"/>
      <c r="O18" s="225"/>
      <c r="P18" s="225"/>
      <c r="Q18" s="225"/>
      <c r="R18" s="225"/>
      <c r="S18" s="225"/>
      <c r="T18" s="228">
        <f>SUM(C18:S18)</f>
        <v>23276</v>
      </c>
      <c r="U18" s="173">
        <f>SUM(C18:S18)/170</f>
        <v>136.91764705882352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12</v>
      </c>
      <c r="C19" s="222">
        <v>2689</v>
      </c>
      <c r="D19" s="223">
        <v>2717</v>
      </c>
      <c r="E19" s="223">
        <v>2674</v>
      </c>
      <c r="F19" s="223">
        <v>1336</v>
      </c>
      <c r="G19" s="223">
        <v>2662</v>
      </c>
      <c r="H19" s="223"/>
      <c r="I19" s="226">
        <v>2750</v>
      </c>
      <c r="J19" s="226">
        <v>2764</v>
      </c>
      <c r="K19" s="226">
        <v>2708</v>
      </c>
      <c r="L19" s="226">
        <v>2810</v>
      </c>
      <c r="M19" s="226"/>
      <c r="N19" s="223"/>
      <c r="O19" s="223"/>
      <c r="P19" s="223"/>
      <c r="Q19" s="223"/>
      <c r="R19" s="225"/>
      <c r="S19" s="225"/>
      <c r="T19" s="228">
        <f>SUM(C19:S19)</f>
        <v>23110</v>
      </c>
      <c r="U19" s="173">
        <f>SUM(C19:S19)/170</f>
        <v>135.94117647058823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29</v>
      </c>
      <c r="C20" s="222"/>
      <c r="D20" s="223">
        <v>2693</v>
      </c>
      <c r="E20" s="223">
        <v>2672</v>
      </c>
      <c r="F20" s="223"/>
      <c r="G20" s="223">
        <v>2602</v>
      </c>
      <c r="H20" s="223">
        <v>2736</v>
      </c>
      <c r="I20" s="226">
        <v>2696</v>
      </c>
      <c r="J20" s="226">
        <v>2728</v>
      </c>
      <c r="K20" s="226">
        <v>2723</v>
      </c>
      <c r="L20" s="226">
        <v>2695</v>
      </c>
      <c r="M20" s="226"/>
      <c r="N20" s="223"/>
      <c r="O20" s="223"/>
      <c r="P20" s="223"/>
      <c r="Q20" s="223"/>
      <c r="R20" s="225"/>
      <c r="S20" s="225"/>
      <c r="T20" s="228">
        <f>SUM(C20:S20)</f>
        <v>21545</v>
      </c>
      <c r="U20" s="173">
        <f>SUM(C20:S20)/160</f>
        <v>134.65625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83</v>
      </c>
      <c r="C21" s="226">
        <v>2549</v>
      </c>
      <c r="D21" s="315">
        <v>2652</v>
      </c>
      <c r="E21" s="315">
        <v>2712</v>
      </c>
      <c r="F21" s="226">
        <v>1309</v>
      </c>
      <c r="G21" s="315">
        <v>2691</v>
      </c>
      <c r="H21" s="315">
        <v>2650</v>
      </c>
      <c r="I21" s="315">
        <v>2749</v>
      </c>
      <c r="J21" s="307"/>
      <c r="K21" s="315">
        <v>2796</v>
      </c>
      <c r="L21" s="315">
        <v>2780</v>
      </c>
      <c r="M21" s="307"/>
      <c r="N21" s="307"/>
      <c r="O21" s="307"/>
      <c r="P21" s="307"/>
      <c r="Q21" s="307"/>
      <c r="R21" s="307"/>
      <c r="S21" s="307"/>
      <c r="T21" s="228">
        <f>SUM(C21:S21)</f>
        <v>22888</v>
      </c>
      <c r="U21" s="173">
        <f>SUM(C21:S21)/170</f>
        <v>134.63529411764705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3</v>
      </c>
      <c r="C22" s="222"/>
      <c r="D22" s="223">
        <v>2588</v>
      </c>
      <c r="E22" s="223">
        <v>2537</v>
      </c>
      <c r="F22" s="223">
        <v>1312</v>
      </c>
      <c r="G22" s="223">
        <v>2549</v>
      </c>
      <c r="H22" s="223">
        <v>2549</v>
      </c>
      <c r="I22" s="226">
        <v>2727</v>
      </c>
      <c r="J22" s="226">
        <v>2765</v>
      </c>
      <c r="K22" s="226">
        <v>2732</v>
      </c>
      <c r="L22" s="226">
        <v>2704</v>
      </c>
      <c r="M22" s="226"/>
      <c r="N22" s="223"/>
      <c r="O22" s="223"/>
      <c r="P22" s="223"/>
      <c r="Q22" s="223"/>
      <c r="R22" s="225"/>
      <c r="S22" s="225"/>
      <c r="T22" s="228">
        <f>SUM(C22:S22)</f>
        <v>22463</v>
      </c>
      <c r="U22" s="173">
        <f>SUM(C22:S22)/170</f>
        <v>132.13529411764705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28</v>
      </c>
      <c r="C23" s="222">
        <v>2670</v>
      </c>
      <c r="D23" s="223">
        <v>2650</v>
      </c>
      <c r="E23" s="223">
        <v>2625</v>
      </c>
      <c r="F23" s="223">
        <v>1307</v>
      </c>
      <c r="G23" s="223">
        <v>2597</v>
      </c>
      <c r="H23" s="223">
        <v>2684</v>
      </c>
      <c r="I23" s="226">
        <v>2669</v>
      </c>
      <c r="J23" s="226">
        <v>2629</v>
      </c>
      <c r="K23" s="226">
        <v>2651</v>
      </c>
      <c r="L23" s="226">
        <v>2585</v>
      </c>
      <c r="M23" s="226"/>
      <c r="N23" s="223"/>
      <c r="O23" s="223"/>
      <c r="P23" s="223"/>
      <c r="Q23" s="223"/>
      <c r="R23" s="225"/>
      <c r="S23" s="225"/>
      <c r="T23" s="228">
        <f>SUM(C23:S23)</f>
        <v>25067</v>
      </c>
      <c r="U23" s="173">
        <f>SUM(C23:S23)/190</f>
        <v>131.93157894736842</v>
      </c>
      <c r="V23" s="192"/>
      <c r="W23" s="381"/>
      <c r="X23" s="381"/>
      <c r="Y23" s="381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47</v>
      </c>
      <c r="C24" s="222">
        <v>2556</v>
      </c>
      <c r="D24" s="225">
        <v>2549</v>
      </c>
      <c r="E24" s="225">
        <v>2667</v>
      </c>
      <c r="F24" s="225">
        <v>1304</v>
      </c>
      <c r="G24" s="225">
        <v>2625</v>
      </c>
      <c r="H24" s="225">
        <v>2717</v>
      </c>
      <c r="I24" s="225">
        <v>2638</v>
      </c>
      <c r="J24" s="225">
        <v>2757</v>
      </c>
      <c r="K24" s="227">
        <v>2610</v>
      </c>
      <c r="L24" s="227">
        <v>2596</v>
      </c>
      <c r="M24" s="227"/>
      <c r="N24" s="227"/>
      <c r="O24" s="227"/>
      <c r="P24" s="225"/>
      <c r="Q24" s="225"/>
      <c r="R24" s="225"/>
      <c r="S24" s="225"/>
      <c r="T24" s="228">
        <f>SUM(C24:S24)</f>
        <v>25019</v>
      </c>
      <c r="U24" s="173">
        <f>SUM(C24:S24)/190</f>
        <v>131.67894736842106</v>
      </c>
      <c r="V24" s="192"/>
      <c r="W24" s="354"/>
      <c r="X24" s="354"/>
      <c r="Y24" s="354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37</v>
      </c>
      <c r="C25" s="227">
        <v>2535</v>
      </c>
      <c r="D25" s="225">
        <v>2591</v>
      </c>
      <c r="E25" s="225">
        <v>2632</v>
      </c>
      <c r="F25" s="225">
        <v>1304</v>
      </c>
      <c r="G25" s="225">
        <v>2594</v>
      </c>
      <c r="H25" s="225">
        <v>2631</v>
      </c>
      <c r="I25" s="227">
        <v>2645</v>
      </c>
      <c r="J25" s="227">
        <v>2675</v>
      </c>
      <c r="K25" s="227">
        <v>2616</v>
      </c>
      <c r="L25" s="227">
        <v>2605</v>
      </c>
      <c r="M25" s="227"/>
      <c r="N25" s="225"/>
      <c r="O25" s="225"/>
      <c r="P25" s="225"/>
      <c r="Q25" s="225"/>
      <c r="R25" s="225"/>
      <c r="S25" s="225"/>
      <c r="T25" s="228">
        <f>SUM(C25:S25)</f>
        <v>24828</v>
      </c>
      <c r="U25" s="173">
        <f>SUM(C25:S25)/190</f>
        <v>130.67368421052632</v>
      </c>
      <c r="V25" s="192"/>
      <c r="W25" s="354"/>
      <c r="X25" s="354"/>
      <c r="Y25" s="354"/>
      <c r="Z25" s="98"/>
      <c r="AA25" s="98"/>
      <c r="AB25" s="98"/>
      <c r="AC25" s="98"/>
    </row>
    <row r="26" spans="1:29" ht="18.899999999999999" customHeight="1">
      <c r="A26" s="64">
        <v>11</v>
      </c>
      <c r="B26" s="123" t="s">
        <v>78</v>
      </c>
      <c r="C26" s="226">
        <v>2560</v>
      </c>
      <c r="D26" s="226">
        <v>2574</v>
      </c>
      <c r="E26" s="307"/>
      <c r="F26" s="315">
        <v>1260</v>
      </c>
      <c r="G26" s="315">
        <v>2588</v>
      </c>
      <c r="H26" s="315">
        <v>2551</v>
      </c>
      <c r="I26" s="315">
        <v>2569</v>
      </c>
      <c r="J26" s="315">
        <v>2596</v>
      </c>
      <c r="K26" s="315">
        <v>2699</v>
      </c>
      <c r="L26" s="315">
        <v>2596</v>
      </c>
      <c r="M26" s="307"/>
      <c r="N26" s="307"/>
      <c r="O26" s="307"/>
      <c r="P26" s="307"/>
      <c r="Q26" s="307"/>
      <c r="R26" s="307"/>
      <c r="S26" s="307"/>
      <c r="T26" s="228">
        <f>SUM(C26:S26)</f>
        <v>21993</v>
      </c>
      <c r="U26" s="173">
        <f>SUM(C26:S26)/170</f>
        <v>129.37058823529412</v>
      </c>
      <c r="V26" s="192"/>
      <c r="W26" s="381"/>
      <c r="X26" s="381"/>
      <c r="Y26" s="381"/>
      <c r="Z26" s="98"/>
      <c r="AA26" s="98"/>
      <c r="AB26" s="98"/>
      <c r="AC26" s="98"/>
    </row>
    <row r="27" spans="1:29" ht="18.899999999999999" customHeight="1">
      <c r="A27" s="64">
        <v>12</v>
      </c>
      <c r="B27" s="123" t="s">
        <v>55</v>
      </c>
      <c r="C27" s="222">
        <v>2389</v>
      </c>
      <c r="D27" s="223">
        <v>2569</v>
      </c>
      <c r="E27" s="223">
        <v>2564</v>
      </c>
      <c r="F27" s="223">
        <v>1301</v>
      </c>
      <c r="G27" s="223">
        <v>2579</v>
      </c>
      <c r="H27" s="223">
        <v>2635</v>
      </c>
      <c r="I27" s="226">
        <v>2582</v>
      </c>
      <c r="J27" s="226">
        <v>2611</v>
      </c>
      <c r="K27" s="226">
        <v>2496</v>
      </c>
      <c r="L27" s="226">
        <v>2551</v>
      </c>
      <c r="M27" s="226"/>
      <c r="N27" s="223"/>
      <c r="O27" s="223"/>
      <c r="P27" s="223"/>
      <c r="Q27" s="223"/>
      <c r="R27" s="225"/>
      <c r="S27" s="225"/>
      <c r="T27" s="228">
        <f>SUM(C27:S27)</f>
        <v>24277</v>
      </c>
      <c r="U27" s="173">
        <f>SUM(C27:S27)/190</f>
        <v>127.77368421052631</v>
      </c>
      <c r="V27" s="192"/>
      <c r="W27" s="108"/>
      <c r="X27" s="108"/>
      <c r="Y27" s="108"/>
      <c r="Z27" s="98"/>
      <c r="AA27" s="98"/>
      <c r="AB27" s="98"/>
      <c r="AC27" s="98"/>
    </row>
    <row r="28" spans="1:29" ht="18.899999999999999" customHeight="1">
      <c r="A28" s="64"/>
      <c r="B28" s="85"/>
      <c r="C28" s="379" t="s">
        <v>1</v>
      </c>
      <c r="D28" s="380"/>
      <c r="E28" s="83"/>
      <c r="F28" s="83"/>
      <c r="G28" s="78"/>
      <c r="H28" s="78"/>
      <c r="I28" s="78"/>
      <c r="J28" s="78"/>
      <c r="K28" s="79"/>
      <c r="L28" s="79"/>
      <c r="M28" s="79"/>
      <c r="N28" s="79"/>
      <c r="O28" s="80"/>
      <c r="P28" s="81"/>
      <c r="Q28" s="81"/>
      <c r="R28" s="81"/>
      <c r="S28" s="81"/>
      <c r="T28" s="82"/>
      <c r="U28" s="77"/>
      <c r="V28" s="192"/>
      <c r="W28" s="108"/>
      <c r="X28" s="108"/>
      <c r="Y28" s="108"/>
      <c r="Z28" s="98"/>
      <c r="AA28" s="98"/>
      <c r="AB28" s="98"/>
      <c r="AC28" s="98"/>
    </row>
    <row r="29" spans="1:29" ht="18.899999999999999" customHeight="1">
      <c r="A29" s="64"/>
      <c r="B29" s="172" t="s">
        <v>6</v>
      </c>
      <c r="C29" s="221">
        <v>45176</v>
      </c>
      <c r="D29" s="221">
        <v>45190</v>
      </c>
      <c r="E29" s="221">
        <v>45204</v>
      </c>
      <c r="F29" s="221">
        <v>45218</v>
      </c>
      <c r="G29" s="221">
        <v>45232</v>
      </c>
      <c r="H29" s="221">
        <v>45246</v>
      </c>
      <c r="I29" s="220">
        <v>45260</v>
      </c>
      <c r="J29" s="220">
        <v>45274</v>
      </c>
      <c r="K29" s="220">
        <v>45295</v>
      </c>
      <c r="L29" s="220">
        <v>45309</v>
      </c>
      <c r="M29" s="220"/>
      <c r="N29" s="220"/>
      <c r="O29" s="220"/>
      <c r="P29" s="221"/>
      <c r="Q29" s="221"/>
      <c r="R29" s="220"/>
      <c r="S29" s="220"/>
      <c r="T29" s="182" t="s">
        <v>13</v>
      </c>
      <c r="U29" s="183" t="s">
        <v>14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1</v>
      </c>
      <c r="B30" s="123" t="s">
        <v>32</v>
      </c>
      <c r="C30" s="227"/>
      <c r="D30" s="223">
        <v>2410</v>
      </c>
      <c r="E30" s="227">
        <v>2538</v>
      </c>
      <c r="F30" s="227">
        <v>1244</v>
      </c>
      <c r="G30" s="227">
        <v>2515</v>
      </c>
      <c r="H30" s="223">
        <v>2534</v>
      </c>
      <c r="I30" s="223">
        <v>2490</v>
      </c>
      <c r="J30" s="222">
        <v>2539</v>
      </c>
      <c r="K30" s="222">
        <v>2480</v>
      </c>
      <c r="L30" s="222">
        <v>2455</v>
      </c>
      <c r="M30" s="229"/>
      <c r="N30" s="227"/>
      <c r="O30" s="229"/>
      <c r="P30" s="229"/>
      <c r="Q30" s="229"/>
      <c r="R30" s="223"/>
      <c r="S30" s="223"/>
      <c r="T30" s="228">
        <f>SUM(C30:S30)</f>
        <v>21205</v>
      </c>
      <c r="U30" s="173">
        <f>SUM(C30:S30)/170</f>
        <v>124.73529411764706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2</v>
      </c>
      <c r="B31" s="123" t="s">
        <v>31</v>
      </c>
      <c r="C31" s="227">
        <v>2407</v>
      </c>
      <c r="D31" s="223">
        <v>2428</v>
      </c>
      <c r="E31" s="227">
        <v>2405</v>
      </c>
      <c r="F31" s="227">
        <v>1198</v>
      </c>
      <c r="G31" s="227">
        <v>2440</v>
      </c>
      <c r="H31" s="223">
        <v>2510</v>
      </c>
      <c r="I31" s="223">
        <v>2479</v>
      </c>
      <c r="J31" s="222">
        <v>2520</v>
      </c>
      <c r="K31" s="222">
        <v>2537</v>
      </c>
      <c r="L31" s="222">
        <v>2525</v>
      </c>
      <c r="M31" s="229"/>
      <c r="N31" s="227"/>
      <c r="O31" s="229"/>
      <c r="P31" s="229"/>
      <c r="Q31" s="229"/>
      <c r="R31" s="223"/>
      <c r="S31" s="223"/>
      <c r="T31" s="228">
        <f>SUM(C31:S31)</f>
        <v>23449</v>
      </c>
      <c r="U31" s="173">
        <f>SUM(C31:S31)/190</f>
        <v>123.41578947368421</v>
      </c>
      <c r="V31" s="192"/>
      <c r="W31" s="194"/>
      <c r="X31" s="194"/>
      <c r="Y31" s="194"/>
      <c r="Z31" s="98"/>
      <c r="AA31" s="98"/>
      <c r="AB31" s="98"/>
      <c r="AC31" s="98"/>
    </row>
    <row r="32" spans="1:29" ht="18.899999999999999" customHeight="1">
      <c r="A32" s="64">
        <v>3</v>
      </c>
      <c r="B32" s="123" t="s">
        <v>53</v>
      </c>
      <c r="C32" s="227"/>
      <c r="D32" s="225">
        <v>2494</v>
      </c>
      <c r="E32" s="225">
        <v>2478</v>
      </c>
      <c r="F32" s="225">
        <v>1271</v>
      </c>
      <c r="G32" s="225">
        <v>2551</v>
      </c>
      <c r="H32" s="225"/>
      <c r="I32" s="227"/>
      <c r="J32" s="227">
        <v>2388</v>
      </c>
      <c r="K32" s="227">
        <v>2452</v>
      </c>
      <c r="L32" s="227">
        <v>2405</v>
      </c>
      <c r="M32" s="227"/>
      <c r="N32" s="225"/>
      <c r="O32" s="225"/>
      <c r="P32" s="225"/>
      <c r="Q32" s="225"/>
      <c r="R32" s="223"/>
      <c r="S32" s="223"/>
      <c r="T32" s="228">
        <f>SUM(C32:S32)</f>
        <v>16039</v>
      </c>
      <c r="U32" s="173">
        <f>SUM(C32:S32)/130</f>
        <v>123.37692307692308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4</v>
      </c>
      <c r="B33" s="123" t="s">
        <v>34</v>
      </c>
      <c r="C33" s="226">
        <v>2443</v>
      </c>
      <c r="D33" s="226"/>
      <c r="E33" s="223">
        <v>2509</v>
      </c>
      <c r="F33" s="223">
        <v>1189</v>
      </c>
      <c r="G33" s="223"/>
      <c r="H33" s="223">
        <v>2432</v>
      </c>
      <c r="I33" s="223"/>
      <c r="J33" s="222">
        <v>2509</v>
      </c>
      <c r="K33" s="222">
        <v>2477</v>
      </c>
      <c r="L33" s="222">
        <v>2474</v>
      </c>
      <c r="M33" s="229"/>
      <c r="N33" s="229"/>
      <c r="O33" s="229"/>
      <c r="P33" s="229"/>
      <c r="Q33" s="229"/>
      <c r="R33" s="223"/>
      <c r="S33" s="223"/>
      <c r="T33" s="228">
        <f>SUM(C33:S33)</f>
        <v>16033</v>
      </c>
      <c r="U33" s="173">
        <f>SUM(C33:S33)/130</f>
        <v>123.33076923076923</v>
      </c>
      <c r="V33" s="192"/>
      <c r="W33" s="195"/>
      <c r="X33" s="195"/>
      <c r="Y33" s="195"/>
      <c r="Z33" s="98"/>
      <c r="AA33" s="98"/>
      <c r="AB33" s="98"/>
      <c r="AC33" s="98"/>
    </row>
    <row r="34" spans="1:29" ht="18.899999999999999" customHeight="1">
      <c r="A34" s="64">
        <v>5</v>
      </c>
      <c r="B34" s="123" t="s">
        <v>76</v>
      </c>
      <c r="C34" s="226"/>
      <c r="D34" s="307"/>
      <c r="E34" s="307"/>
      <c r="F34" s="315">
        <v>1174</v>
      </c>
      <c r="G34" s="307"/>
      <c r="H34" s="315">
        <v>2411</v>
      </c>
      <c r="I34" s="307"/>
      <c r="J34" s="315">
        <v>2411</v>
      </c>
      <c r="K34" s="307"/>
      <c r="L34" s="315">
        <v>2461</v>
      </c>
      <c r="M34" s="307"/>
      <c r="N34" s="307"/>
      <c r="O34" s="307"/>
      <c r="P34" s="307"/>
      <c r="Q34" s="307"/>
      <c r="R34" s="307"/>
      <c r="S34" s="307"/>
      <c r="T34" s="228">
        <f>SUM(C34:S34)</f>
        <v>8457</v>
      </c>
      <c r="U34" s="173">
        <f>SUM(C34:S34)/70</f>
        <v>120.81428571428572</v>
      </c>
      <c r="V34" s="192"/>
      <c r="W34" s="194"/>
      <c r="X34" s="194"/>
      <c r="Y34" s="194"/>
      <c r="Z34" s="98"/>
      <c r="AA34" s="98"/>
      <c r="AB34" s="98"/>
      <c r="AC34" s="98"/>
    </row>
    <row r="35" spans="1:29" ht="18.899999999999999" customHeight="1">
      <c r="A35" s="64">
        <v>6</v>
      </c>
      <c r="B35" s="123" t="s">
        <v>63</v>
      </c>
      <c r="C35" s="224">
        <v>2245</v>
      </c>
      <c r="D35" s="225">
        <v>2415</v>
      </c>
      <c r="E35" s="225"/>
      <c r="F35" s="225">
        <v>1250</v>
      </c>
      <c r="G35" s="225"/>
      <c r="H35" s="225">
        <v>2386</v>
      </c>
      <c r="I35" s="227">
        <v>2377</v>
      </c>
      <c r="J35" s="227">
        <v>2487</v>
      </c>
      <c r="K35" s="227">
        <v>2345</v>
      </c>
      <c r="L35" s="227">
        <v>2471</v>
      </c>
      <c r="M35" s="227"/>
      <c r="N35" s="225"/>
      <c r="O35" s="225"/>
      <c r="P35" s="225"/>
      <c r="Q35" s="225"/>
      <c r="R35" s="223"/>
      <c r="S35" s="223"/>
      <c r="T35" s="228">
        <f>SUM(C35:S35)</f>
        <v>17976</v>
      </c>
      <c r="U35" s="173">
        <f>SUM(C35:S35)/150</f>
        <v>119.84</v>
      </c>
      <c r="V35" s="192"/>
      <c r="W35" s="194"/>
      <c r="X35" s="194"/>
      <c r="Y35" s="194"/>
      <c r="Z35" s="98"/>
      <c r="AA35" s="98"/>
      <c r="AB35" s="98"/>
      <c r="AC35" s="98"/>
    </row>
    <row r="36" spans="1:29" ht="18.899999999999999" customHeight="1">
      <c r="A36" s="64">
        <v>7</v>
      </c>
      <c r="B36" s="126" t="s">
        <v>61</v>
      </c>
      <c r="C36" s="226">
        <v>2418</v>
      </c>
      <c r="D36" s="226">
        <v>2355</v>
      </c>
      <c r="E36" s="223">
        <v>2349</v>
      </c>
      <c r="F36" s="223">
        <v>1153</v>
      </c>
      <c r="G36" s="223">
        <v>2410</v>
      </c>
      <c r="H36" s="223">
        <v>2419</v>
      </c>
      <c r="I36" s="223">
        <v>2348</v>
      </c>
      <c r="J36" s="223">
        <v>2445</v>
      </c>
      <c r="K36" s="226">
        <v>2384</v>
      </c>
      <c r="L36" s="226">
        <v>2465</v>
      </c>
      <c r="M36" s="226"/>
      <c r="N36" s="226"/>
      <c r="O36" s="226"/>
      <c r="P36" s="223"/>
      <c r="Q36" s="223"/>
      <c r="R36" s="223"/>
      <c r="S36" s="223"/>
      <c r="T36" s="228">
        <f>SUM(C36:S36)</f>
        <v>22746</v>
      </c>
      <c r="U36" s="173">
        <f>SUM(C36:S36)/190</f>
        <v>119.71578947368421</v>
      </c>
      <c r="V36" s="192"/>
      <c r="W36" s="194"/>
      <c r="X36" s="194"/>
      <c r="Y36" s="194"/>
      <c r="Z36" s="98"/>
      <c r="AA36" s="98"/>
      <c r="AB36" s="98"/>
      <c r="AC36" s="98"/>
    </row>
    <row r="37" spans="1:29" ht="18.899999999999999" customHeight="1">
      <c r="A37" s="64">
        <v>8</v>
      </c>
      <c r="B37" s="123" t="s">
        <v>73</v>
      </c>
      <c r="C37" s="224">
        <v>2413</v>
      </c>
      <c r="D37" s="224">
        <v>2306</v>
      </c>
      <c r="E37" s="224">
        <v>2350</v>
      </c>
      <c r="F37" s="224">
        <v>1114</v>
      </c>
      <c r="G37" s="224">
        <v>2325</v>
      </c>
      <c r="H37" s="224">
        <v>2282</v>
      </c>
      <c r="I37" s="224">
        <v>2361</v>
      </c>
      <c r="J37" s="224">
        <v>2338</v>
      </c>
      <c r="K37" s="224">
        <v>2471</v>
      </c>
      <c r="L37" s="227">
        <v>2439</v>
      </c>
      <c r="M37" s="227"/>
      <c r="N37" s="225"/>
      <c r="O37" s="225"/>
      <c r="P37" s="225"/>
      <c r="Q37" s="225"/>
      <c r="R37" s="225"/>
      <c r="S37" s="225"/>
      <c r="T37" s="228">
        <f>SUM(C37:S37)</f>
        <v>22399</v>
      </c>
      <c r="U37" s="173">
        <f>SUM(C37:S37)/190</f>
        <v>117.88947368421053</v>
      </c>
      <c r="V37" s="192"/>
      <c r="W37" s="375"/>
      <c r="X37" s="375"/>
      <c r="Y37" s="375"/>
      <c r="Z37" s="98"/>
      <c r="AA37" s="98"/>
      <c r="AB37" s="98"/>
      <c r="AC37" s="98"/>
    </row>
    <row r="38" spans="1:29" ht="18.899999999999999" customHeight="1">
      <c r="A38" s="64">
        <v>9</v>
      </c>
      <c r="B38" s="123" t="s">
        <v>41</v>
      </c>
      <c r="C38" s="226">
        <v>2230</v>
      </c>
      <c r="D38" s="226"/>
      <c r="E38" s="223">
        <v>2366</v>
      </c>
      <c r="F38" s="223"/>
      <c r="G38" s="223"/>
      <c r="H38" s="223"/>
      <c r="I38" s="223"/>
      <c r="J38" s="222">
        <v>2437</v>
      </c>
      <c r="K38" s="222">
        <v>2375</v>
      </c>
      <c r="L38" s="222">
        <v>2353</v>
      </c>
      <c r="M38" s="229"/>
      <c r="N38" s="229"/>
      <c r="O38" s="229"/>
      <c r="P38" s="229"/>
      <c r="Q38" s="229"/>
      <c r="R38" s="223"/>
      <c r="S38" s="223"/>
      <c r="T38" s="228">
        <f>SUM(C38:S38)</f>
        <v>11761</v>
      </c>
      <c r="U38" s="173">
        <f>SUM(C38:S38)/100</f>
        <v>117.61</v>
      </c>
      <c r="V38" s="192"/>
      <c r="W38" s="108"/>
      <c r="X38" s="108"/>
      <c r="Y38" s="108"/>
      <c r="Z38" s="98"/>
      <c r="AA38" s="98"/>
      <c r="AB38" s="98"/>
      <c r="AC38" s="98"/>
    </row>
    <row r="39" spans="1:29" ht="18.899999999999999" customHeight="1">
      <c r="A39" s="64">
        <v>10</v>
      </c>
      <c r="B39" s="123" t="s">
        <v>33</v>
      </c>
      <c r="C39" s="226">
        <v>2317</v>
      </c>
      <c r="D39" s="223"/>
      <c r="E39" s="223">
        <v>2325</v>
      </c>
      <c r="F39" s="223">
        <v>1148</v>
      </c>
      <c r="G39" s="223">
        <v>2389</v>
      </c>
      <c r="H39" s="223">
        <v>2167</v>
      </c>
      <c r="I39" s="223"/>
      <c r="J39" s="223">
        <v>2327</v>
      </c>
      <c r="K39" s="226">
        <v>2313</v>
      </c>
      <c r="L39" s="226">
        <v>2248</v>
      </c>
      <c r="M39" s="226"/>
      <c r="N39" s="226"/>
      <c r="O39" s="226"/>
      <c r="P39" s="223"/>
      <c r="Q39" s="223"/>
      <c r="R39" s="223"/>
      <c r="S39" s="223"/>
      <c r="T39" s="228">
        <f>SUM(C39:S39)</f>
        <v>17234</v>
      </c>
      <c r="U39" s="173">
        <f>SUM(C39:S39)/150</f>
        <v>114.89333333333333</v>
      </c>
      <c r="V39" s="192"/>
      <c r="W39" s="375"/>
      <c r="X39" s="375"/>
      <c r="Y39" s="375"/>
      <c r="Z39" s="98"/>
      <c r="AA39" s="98"/>
      <c r="AB39" s="98"/>
      <c r="AC39" s="98"/>
    </row>
    <row r="40" spans="1:29" ht="18.899999999999999" customHeight="1">
      <c r="A40" s="85"/>
      <c r="B40" s="85"/>
      <c r="C40" s="84"/>
      <c r="D40" s="308"/>
      <c r="E40" s="308"/>
      <c r="F40" s="308"/>
      <c r="G40" s="308"/>
      <c r="H40" s="308"/>
      <c r="I40" s="309"/>
      <c r="J40" s="309"/>
      <c r="K40" s="309"/>
      <c r="L40" s="309"/>
      <c r="M40" s="309"/>
      <c r="N40" s="309"/>
      <c r="O40" s="309"/>
      <c r="P40" s="308"/>
      <c r="Q40" s="308"/>
      <c r="R40" s="309"/>
      <c r="S40" s="309"/>
      <c r="T40" s="84"/>
      <c r="U40" s="84"/>
      <c r="V40" s="192"/>
      <c r="W40" s="375"/>
      <c r="X40" s="375"/>
      <c r="Y40" s="375"/>
      <c r="Z40" s="98"/>
      <c r="AA40" s="98"/>
      <c r="AB40" s="98"/>
      <c r="AC40" s="98"/>
    </row>
    <row r="41" spans="1:29" ht="18.899999999999999" customHeight="1">
      <c r="A41" s="64"/>
      <c r="B41" s="172" t="s">
        <v>72</v>
      </c>
      <c r="C41" s="221">
        <v>45176</v>
      </c>
      <c r="D41" s="221">
        <v>45190</v>
      </c>
      <c r="E41" s="221">
        <v>45204</v>
      </c>
      <c r="F41" s="221">
        <v>45218</v>
      </c>
      <c r="G41" s="221">
        <v>45232</v>
      </c>
      <c r="H41" s="221">
        <v>45246</v>
      </c>
      <c r="I41" s="220">
        <v>45260</v>
      </c>
      <c r="J41" s="220">
        <v>45274</v>
      </c>
      <c r="K41" s="220">
        <v>45295</v>
      </c>
      <c r="L41" s="220">
        <v>45309</v>
      </c>
      <c r="M41" s="226"/>
      <c r="N41" s="226"/>
      <c r="O41" s="226"/>
      <c r="P41" s="223"/>
      <c r="Q41" s="223"/>
      <c r="R41" s="223"/>
      <c r="S41" s="223"/>
      <c r="T41" s="182" t="s">
        <v>13</v>
      </c>
      <c r="U41" s="183" t="s">
        <v>14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403" t="s">
        <v>103</v>
      </c>
      <c r="C42" s="221"/>
      <c r="D42" s="221"/>
      <c r="E42" s="221"/>
      <c r="F42" s="221"/>
      <c r="G42" s="221"/>
      <c r="H42" s="221"/>
      <c r="I42" s="220"/>
      <c r="J42" s="223"/>
      <c r="K42" s="226"/>
      <c r="L42" s="226">
        <v>2700</v>
      </c>
      <c r="M42" s="226"/>
      <c r="N42" s="226"/>
      <c r="O42" s="226"/>
      <c r="P42" s="223"/>
      <c r="Q42" s="223"/>
      <c r="R42" s="223"/>
      <c r="S42" s="223"/>
      <c r="T42" s="404">
        <f>SUM(C42:S42)</f>
        <v>2700</v>
      </c>
      <c r="U42" s="405">
        <f>SUM(T42)/20</f>
        <v>135</v>
      </c>
      <c r="V42" s="192"/>
      <c r="W42" s="108"/>
      <c r="X42" s="108"/>
      <c r="Y42" s="108"/>
      <c r="Z42" s="98"/>
      <c r="AA42" s="98"/>
      <c r="AB42" s="98"/>
      <c r="AC42" s="98"/>
    </row>
    <row r="43" spans="1:29" ht="18.899999999999999" customHeight="1">
      <c r="A43" s="64"/>
      <c r="B43" s="123" t="s">
        <v>51</v>
      </c>
      <c r="C43" s="226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228">
        <f>SUM(C43:S43)</f>
        <v>0</v>
      </c>
      <c r="U43" s="173">
        <f>SUM(C43:S43)/20</f>
        <v>0</v>
      </c>
      <c r="V43" s="192"/>
      <c r="W43" s="108"/>
      <c r="X43" s="108"/>
      <c r="Y43" s="108"/>
      <c r="Z43" s="98"/>
      <c r="AA43" s="98"/>
      <c r="AB43" s="98"/>
      <c r="AC43" s="98"/>
    </row>
    <row r="44" spans="1:29" ht="18.899999999999999" customHeight="1">
      <c r="A44" s="64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92"/>
      <c r="W44" s="108"/>
      <c r="X44" s="108"/>
      <c r="Y44" s="108"/>
      <c r="Z44" s="98"/>
      <c r="AA44" s="98"/>
      <c r="AB44" s="98"/>
      <c r="AC44" s="98"/>
    </row>
    <row r="45" spans="1:29" ht="18.600000000000001">
      <c r="A45" s="50"/>
      <c r="B45" s="103"/>
      <c r="C45" s="196"/>
      <c r="D45" s="197"/>
      <c r="E45" s="197"/>
      <c r="F45" s="197"/>
      <c r="G45" s="197"/>
      <c r="H45" s="197"/>
      <c r="I45" s="198"/>
      <c r="J45" s="198"/>
      <c r="K45" s="198"/>
      <c r="L45" s="198"/>
      <c r="M45" s="199"/>
      <c r="N45" s="200"/>
      <c r="O45" s="200"/>
      <c r="P45" s="200"/>
      <c r="Q45" s="200"/>
      <c r="R45" s="200"/>
      <c r="S45" s="200"/>
      <c r="T45" s="201"/>
      <c r="U45" s="202"/>
      <c r="V45" s="192"/>
      <c r="W45" s="108"/>
      <c r="X45" s="108"/>
      <c r="Y45" s="108"/>
      <c r="Z45" s="98"/>
      <c r="AA45" s="98"/>
      <c r="AB45" s="98"/>
      <c r="AC45" s="98"/>
    </row>
    <row r="46" spans="1:29" ht="21">
      <c r="A46" s="114"/>
      <c r="B46" s="168"/>
      <c r="C46" s="168"/>
      <c r="D46" s="115"/>
      <c r="E46" s="203"/>
      <c r="F46" s="203"/>
      <c r="G46" s="203"/>
      <c r="H46" s="203"/>
      <c r="I46" s="203"/>
      <c r="J46" s="203"/>
      <c r="K46" s="204"/>
      <c r="L46" s="204"/>
      <c r="M46" s="205"/>
      <c r="N46" s="205"/>
      <c r="O46" s="206"/>
      <c r="P46" s="207"/>
      <c r="Q46" s="207"/>
      <c r="R46" s="208"/>
      <c r="S46" s="378"/>
      <c r="T46" s="378"/>
      <c r="U46" s="179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210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375"/>
      <c r="X47" s="375"/>
      <c r="Y47" s="375"/>
      <c r="Z47" s="98"/>
      <c r="AA47" s="98"/>
      <c r="AB47" s="98"/>
      <c r="AC47" s="98"/>
    </row>
    <row r="48" spans="1:29" ht="18.600000000000001">
      <c r="A48" s="114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108"/>
      <c r="X48" s="108"/>
      <c r="Y48" s="108"/>
      <c r="Z48" s="98"/>
      <c r="AA48" s="98"/>
      <c r="AB48" s="98"/>
      <c r="AC48" s="98"/>
    </row>
    <row r="49" spans="1:29" ht="18.600000000000001">
      <c r="A49" s="114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209"/>
      <c r="W49" s="108"/>
      <c r="X49" s="108"/>
      <c r="Y49" s="108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375"/>
      <c r="X50" s="375"/>
      <c r="Y50" s="375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194"/>
      <c r="X51" s="194"/>
      <c r="Y51" s="194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09"/>
      <c r="W52" s="98"/>
      <c r="X52" s="98"/>
      <c r="Y52" s="98"/>
      <c r="Z52" s="98"/>
      <c r="AA52" s="98"/>
      <c r="AB52" s="98"/>
      <c r="AC52" s="98"/>
    </row>
    <row r="53" spans="1:29" ht="18.600000000000001">
      <c r="A53" s="108"/>
      <c r="B53" s="109"/>
      <c r="C53" s="109"/>
      <c r="D53" s="115"/>
      <c r="E53" s="211"/>
      <c r="F53" s="212"/>
      <c r="G53" s="212"/>
      <c r="H53" s="212"/>
      <c r="I53" s="212"/>
      <c r="J53" s="212"/>
      <c r="K53" s="213"/>
      <c r="L53" s="213"/>
      <c r="M53" s="213"/>
      <c r="N53" s="213"/>
      <c r="O53" s="214"/>
      <c r="P53" s="215"/>
      <c r="Q53" s="215"/>
      <c r="R53" s="215"/>
      <c r="S53" s="215"/>
      <c r="T53" s="216"/>
      <c r="U53" s="217"/>
      <c r="V53" s="209"/>
      <c r="W53" s="98"/>
      <c r="X53" s="98"/>
      <c r="Y53" s="98"/>
      <c r="Z53" s="98"/>
      <c r="AA53" s="98"/>
      <c r="AB53" s="98"/>
      <c r="AC53" s="98"/>
    </row>
    <row r="54" spans="1:29" ht="18.600000000000001">
      <c r="A54" s="108"/>
      <c r="B54" s="109"/>
      <c r="C54" s="109"/>
      <c r="D54" s="115"/>
      <c r="E54" s="211"/>
      <c r="F54" s="212"/>
      <c r="G54" s="212"/>
      <c r="H54" s="212"/>
      <c r="I54" s="212"/>
      <c r="J54" s="212"/>
      <c r="K54" s="213"/>
      <c r="L54" s="213"/>
      <c r="M54" s="213"/>
      <c r="N54" s="213"/>
      <c r="O54" s="214"/>
      <c r="P54" s="215"/>
      <c r="Q54" s="215"/>
      <c r="R54" s="215"/>
      <c r="S54" s="215"/>
      <c r="T54" s="216"/>
      <c r="U54" s="217"/>
      <c r="V54" s="218"/>
      <c r="W54" s="98"/>
      <c r="X54" s="98"/>
      <c r="Y54" s="98"/>
      <c r="Z54" s="98"/>
      <c r="AA54" s="98"/>
      <c r="AB54" s="98"/>
      <c r="AC54" s="98"/>
    </row>
    <row r="55" spans="1:29" ht="2.25" customHeight="1">
      <c r="A55" s="108"/>
      <c r="B55" s="115"/>
      <c r="C55" s="115"/>
      <c r="D55" s="115"/>
      <c r="E55" s="212"/>
      <c r="F55" s="212"/>
      <c r="G55" s="212"/>
      <c r="H55" s="212"/>
      <c r="I55" s="212"/>
      <c r="J55" s="213"/>
      <c r="K55" s="213"/>
      <c r="L55" s="213"/>
      <c r="M55" s="213"/>
      <c r="N55" s="213"/>
      <c r="O55" s="215"/>
      <c r="P55" s="215"/>
      <c r="Q55" s="215"/>
      <c r="R55" s="215"/>
      <c r="S55" s="217"/>
      <c r="T55" s="216"/>
      <c r="U55" s="217"/>
      <c r="V55" s="21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219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  <row r="94" spans="1:29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</row>
    <row r="95" spans="1:29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</row>
  </sheetData>
  <sortState xmlns:xlrd2="http://schemas.microsoft.com/office/spreadsheetml/2017/richdata2" ref="B30:U39">
    <sortCondition descending="1" ref="U30:U39"/>
  </sortState>
  <mergeCells count="11">
    <mergeCell ref="W37:Y37"/>
    <mergeCell ref="W47:Y47"/>
    <mergeCell ref="W50:Y50"/>
    <mergeCell ref="C1:D1"/>
    <mergeCell ref="W40:Y40"/>
    <mergeCell ref="S46:T46"/>
    <mergeCell ref="C14:D14"/>
    <mergeCell ref="C28:D28"/>
    <mergeCell ref="W39:Y39"/>
    <mergeCell ref="W23:Y23"/>
    <mergeCell ref="W26:Y2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9"/>
  <sheetViews>
    <sheetView workbookViewId="0">
      <selection activeCell="L15" sqref="L15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396" t="s">
        <v>17</v>
      </c>
      <c r="C2" s="397"/>
      <c r="D2" s="397"/>
      <c r="E2" s="397"/>
      <c r="F2" s="397"/>
      <c r="G2" s="397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15" t="s">
        <v>18</v>
      </c>
      <c r="E3" s="315" t="s">
        <v>18</v>
      </c>
      <c r="F3" s="315" t="s">
        <v>18</v>
      </c>
      <c r="G3" s="315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18.600000000000001">
      <c r="A4" s="85"/>
      <c r="B4" s="244"/>
      <c r="C4" s="86"/>
      <c r="D4" s="340">
        <f>SUM(D6:D39)</f>
        <v>49</v>
      </c>
      <c r="E4" s="340">
        <f>SUM(E6:E39)</f>
        <v>22</v>
      </c>
      <c r="F4" s="340">
        <f>SUM(F6:F39)</f>
        <v>531</v>
      </c>
      <c r="G4" s="340">
        <f>SUM(G6:G39)</f>
        <v>2476</v>
      </c>
      <c r="H4" s="23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21">
      <c r="A5" s="231" t="s">
        <v>19</v>
      </c>
      <c r="B5" s="384" t="s">
        <v>20</v>
      </c>
      <c r="C5" s="384"/>
      <c r="D5" s="304" t="s">
        <v>42</v>
      </c>
      <c r="E5" s="304" t="s">
        <v>44</v>
      </c>
      <c r="F5" s="304" t="s">
        <v>43</v>
      </c>
      <c r="G5" s="304" t="s">
        <v>45</v>
      </c>
      <c r="H5" s="85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1</v>
      </c>
      <c r="B6" s="385" t="s">
        <v>27</v>
      </c>
      <c r="C6" s="386" t="s">
        <v>27</v>
      </c>
      <c r="D6" s="96">
        <v>17</v>
      </c>
      <c r="E6" s="96">
        <v>1</v>
      </c>
      <c r="F6" s="96">
        <v>96</v>
      </c>
      <c r="G6" s="302">
        <v>180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2</v>
      </c>
      <c r="B7" s="382" t="s">
        <v>50</v>
      </c>
      <c r="C7" s="383" t="s">
        <v>50</v>
      </c>
      <c r="D7" s="96">
        <v>10</v>
      </c>
      <c r="E7" s="96">
        <v>0</v>
      </c>
      <c r="F7" s="96">
        <v>57</v>
      </c>
      <c r="G7" s="302">
        <v>121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3</v>
      </c>
      <c r="B8" s="382" t="s">
        <v>23</v>
      </c>
      <c r="C8" s="383" t="s">
        <v>23</v>
      </c>
      <c r="D8" s="96">
        <v>5</v>
      </c>
      <c r="E8" s="96">
        <v>7</v>
      </c>
      <c r="F8" s="96">
        <v>86</v>
      </c>
      <c r="G8" s="302">
        <v>168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4</v>
      </c>
      <c r="B9" s="382" t="s">
        <v>24</v>
      </c>
      <c r="C9" s="383" t="s">
        <v>24</v>
      </c>
      <c r="D9" s="96">
        <v>5</v>
      </c>
      <c r="E9" s="96">
        <v>0</v>
      </c>
      <c r="F9" s="96">
        <v>41</v>
      </c>
      <c r="G9" s="302">
        <v>141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5</v>
      </c>
      <c r="B10" s="382" t="s">
        <v>66</v>
      </c>
      <c r="C10" s="383" t="s">
        <v>66</v>
      </c>
      <c r="D10" s="96">
        <v>4</v>
      </c>
      <c r="E10" s="96">
        <v>1</v>
      </c>
      <c r="F10" s="96">
        <v>36</v>
      </c>
      <c r="G10" s="302">
        <v>157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6</v>
      </c>
      <c r="B11" s="382" t="s">
        <v>49</v>
      </c>
      <c r="C11" s="383" t="s">
        <v>49</v>
      </c>
      <c r="D11" s="338">
        <v>3</v>
      </c>
      <c r="E11" s="96">
        <v>0</v>
      </c>
      <c r="F11" s="96">
        <v>34</v>
      </c>
      <c r="G11" s="302">
        <v>132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7</v>
      </c>
      <c r="B12" s="382" t="s">
        <v>38</v>
      </c>
      <c r="C12" s="383" t="s">
        <v>38</v>
      </c>
      <c r="D12" s="96">
        <v>2</v>
      </c>
      <c r="E12" s="96">
        <v>4</v>
      </c>
      <c r="F12" s="96">
        <v>13</v>
      </c>
      <c r="G12" s="302">
        <v>165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8</v>
      </c>
      <c r="B13" s="382" t="s">
        <v>22</v>
      </c>
      <c r="C13" s="383" t="s">
        <v>22</v>
      </c>
      <c r="D13" s="96">
        <v>2</v>
      </c>
      <c r="E13" s="96">
        <v>0</v>
      </c>
      <c r="F13" s="96">
        <v>34</v>
      </c>
      <c r="G13" s="302">
        <v>123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9</v>
      </c>
      <c r="B14" s="382" t="s">
        <v>54</v>
      </c>
      <c r="C14" s="383" t="s">
        <v>54</v>
      </c>
      <c r="D14" s="96">
        <v>1</v>
      </c>
      <c r="E14" s="96">
        <v>6</v>
      </c>
      <c r="F14" s="96">
        <v>30</v>
      </c>
      <c r="G14" s="302">
        <v>164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10</v>
      </c>
      <c r="B15" s="382" t="s">
        <v>25</v>
      </c>
      <c r="C15" s="383" t="s">
        <v>25</v>
      </c>
      <c r="D15" s="96">
        <v>0</v>
      </c>
      <c r="E15" s="96">
        <v>1</v>
      </c>
      <c r="F15" s="96">
        <v>8</v>
      </c>
      <c r="G15" s="302">
        <v>126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11</v>
      </c>
      <c r="B16" s="382" t="s">
        <v>26</v>
      </c>
      <c r="C16" s="383" t="s">
        <v>26</v>
      </c>
      <c r="D16" s="96">
        <v>0</v>
      </c>
      <c r="E16" s="96">
        <v>1</v>
      </c>
      <c r="F16" s="96">
        <v>6</v>
      </c>
      <c r="G16" s="302">
        <v>24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12</v>
      </c>
      <c r="B17" s="382" t="s">
        <v>28</v>
      </c>
      <c r="C17" s="383" t="s">
        <v>28</v>
      </c>
      <c r="D17" s="96">
        <v>0</v>
      </c>
      <c r="E17" s="96">
        <v>1</v>
      </c>
      <c r="F17" s="96">
        <v>4</v>
      </c>
      <c r="G17" s="302">
        <v>71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13</v>
      </c>
      <c r="B18" s="382" t="s">
        <v>39</v>
      </c>
      <c r="C18" s="383" t="s">
        <v>39</v>
      </c>
      <c r="D18" s="96">
        <v>0</v>
      </c>
      <c r="E18" s="96">
        <v>0</v>
      </c>
      <c r="F18" s="96">
        <v>23</v>
      </c>
      <c r="G18" s="302">
        <v>126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14</v>
      </c>
      <c r="B19" s="382" t="s">
        <v>60</v>
      </c>
      <c r="C19" s="383" t="s">
        <v>60</v>
      </c>
      <c r="D19" s="96">
        <v>0</v>
      </c>
      <c r="E19" s="96">
        <v>0</v>
      </c>
      <c r="F19" s="96">
        <v>15</v>
      </c>
      <c r="G19" s="302">
        <v>103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15</v>
      </c>
      <c r="B20" s="382" t="s">
        <v>12</v>
      </c>
      <c r="C20" s="383" t="s">
        <v>12</v>
      </c>
      <c r="D20" s="96">
        <v>0</v>
      </c>
      <c r="E20" s="96">
        <v>0</v>
      </c>
      <c r="F20" s="96">
        <v>15</v>
      </c>
      <c r="G20" s="302">
        <v>95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16</v>
      </c>
      <c r="B21" s="382" t="s">
        <v>83</v>
      </c>
      <c r="C21" s="383" t="s">
        <v>83</v>
      </c>
      <c r="D21" s="96">
        <v>0</v>
      </c>
      <c r="E21" s="96">
        <v>0</v>
      </c>
      <c r="F21" s="96">
        <v>10</v>
      </c>
      <c r="G21" s="302">
        <v>80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17</v>
      </c>
      <c r="B22" s="382" t="s">
        <v>29</v>
      </c>
      <c r="C22" s="383" t="s">
        <v>29</v>
      </c>
      <c r="D22" s="96">
        <v>0</v>
      </c>
      <c r="E22" s="96">
        <v>0</v>
      </c>
      <c r="F22" s="96">
        <v>8</v>
      </c>
      <c r="G22" s="302">
        <v>81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18</v>
      </c>
      <c r="B23" s="382" t="s">
        <v>37</v>
      </c>
      <c r="C23" s="383" t="s">
        <v>37</v>
      </c>
      <c r="D23" s="96">
        <v>0</v>
      </c>
      <c r="E23" s="96">
        <v>0</v>
      </c>
      <c r="F23" s="96">
        <v>4</v>
      </c>
      <c r="G23" s="302">
        <v>62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19</v>
      </c>
      <c r="B24" s="382" t="s">
        <v>36</v>
      </c>
      <c r="C24" s="383" t="s">
        <v>36</v>
      </c>
      <c r="D24" s="96">
        <v>0</v>
      </c>
      <c r="E24" s="96">
        <v>0</v>
      </c>
      <c r="F24" s="96">
        <v>4</v>
      </c>
      <c r="G24" s="302">
        <v>21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20</v>
      </c>
      <c r="B25" s="382" t="s">
        <v>3</v>
      </c>
      <c r="C25" s="383" t="s">
        <v>3</v>
      </c>
      <c r="D25" s="96">
        <v>0</v>
      </c>
      <c r="E25" s="96">
        <v>0</v>
      </c>
      <c r="F25" s="96">
        <v>3</v>
      </c>
      <c r="G25" s="302">
        <v>78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21</v>
      </c>
      <c r="B26" s="388" t="s">
        <v>55</v>
      </c>
      <c r="C26" s="389" t="s">
        <v>55</v>
      </c>
      <c r="D26" s="338">
        <v>0</v>
      </c>
      <c r="E26" s="96">
        <v>0</v>
      </c>
      <c r="F26" s="96">
        <v>3</v>
      </c>
      <c r="G26" s="302">
        <v>51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22</v>
      </c>
      <c r="B27" s="382" t="s">
        <v>2</v>
      </c>
      <c r="C27" s="383" t="s">
        <v>2</v>
      </c>
      <c r="D27" s="96">
        <v>0</v>
      </c>
      <c r="E27" s="96">
        <v>0</v>
      </c>
      <c r="F27" s="96">
        <v>1</v>
      </c>
      <c r="G27" s="302">
        <v>76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23</v>
      </c>
      <c r="B28" s="382" t="s">
        <v>78</v>
      </c>
      <c r="C28" s="383" t="s">
        <v>78</v>
      </c>
      <c r="D28" s="96">
        <v>0</v>
      </c>
      <c r="E28" s="96">
        <v>0</v>
      </c>
      <c r="F28" s="96">
        <v>0</v>
      </c>
      <c r="G28" s="302">
        <v>51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24</v>
      </c>
      <c r="B29" s="382" t="s">
        <v>32</v>
      </c>
      <c r="C29" s="383" t="s">
        <v>32</v>
      </c>
      <c r="D29" s="96">
        <v>0</v>
      </c>
      <c r="E29" s="96">
        <v>0</v>
      </c>
      <c r="F29" s="96">
        <v>0</v>
      </c>
      <c r="G29" s="302">
        <v>17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25</v>
      </c>
      <c r="B30" s="382" t="s">
        <v>31</v>
      </c>
      <c r="C30" s="383" t="s">
        <v>31</v>
      </c>
      <c r="D30" s="96">
        <v>0</v>
      </c>
      <c r="E30" s="96">
        <v>0</v>
      </c>
      <c r="F30" s="96">
        <v>0</v>
      </c>
      <c r="G30" s="302">
        <v>17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26</v>
      </c>
      <c r="B31" s="382" t="s">
        <v>53</v>
      </c>
      <c r="C31" s="383" t="s">
        <v>53</v>
      </c>
      <c r="D31" s="96">
        <v>0</v>
      </c>
      <c r="E31" s="96">
        <v>0</v>
      </c>
      <c r="F31" s="339">
        <v>0</v>
      </c>
      <c r="G31" s="302">
        <v>14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27</v>
      </c>
      <c r="B32" s="382" t="s">
        <v>77</v>
      </c>
      <c r="C32" s="383" t="s">
        <v>77</v>
      </c>
      <c r="D32" s="96">
        <v>0</v>
      </c>
      <c r="E32" s="96">
        <v>0</v>
      </c>
      <c r="F32" s="96">
        <v>0</v>
      </c>
      <c r="G32" s="302">
        <v>8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28</v>
      </c>
      <c r="B33" s="382" t="s">
        <v>61</v>
      </c>
      <c r="C33" s="383" t="s">
        <v>61</v>
      </c>
      <c r="D33" s="96">
        <v>0</v>
      </c>
      <c r="E33" s="96">
        <v>0</v>
      </c>
      <c r="F33" s="96">
        <v>0</v>
      </c>
      <c r="G33" s="302">
        <v>6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29</v>
      </c>
      <c r="B34" s="382" t="s">
        <v>63</v>
      </c>
      <c r="C34" s="383" t="s">
        <v>63</v>
      </c>
      <c r="D34" s="96">
        <v>0</v>
      </c>
      <c r="E34" s="96">
        <v>0</v>
      </c>
      <c r="F34" s="96">
        <v>0</v>
      </c>
      <c r="G34" s="302">
        <v>5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30</v>
      </c>
      <c r="B35" s="382" t="s">
        <v>34</v>
      </c>
      <c r="C35" s="383" t="s">
        <v>34</v>
      </c>
      <c r="D35" s="96">
        <v>0</v>
      </c>
      <c r="E35" s="96">
        <v>0</v>
      </c>
      <c r="F35" s="96">
        <v>0</v>
      </c>
      <c r="G35" s="302">
        <v>5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31</v>
      </c>
      <c r="B36" s="382" t="s">
        <v>35</v>
      </c>
      <c r="C36" s="383" t="s">
        <v>35</v>
      </c>
      <c r="D36" s="311">
        <v>0</v>
      </c>
      <c r="E36" s="311">
        <v>0</v>
      </c>
      <c r="F36" s="311">
        <v>0</v>
      </c>
      <c r="G36" s="313">
        <v>4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32</v>
      </c>
      <c r="B37" s="382" t="s">
        <v>40</v>
      </c>
      <c r="C37" s="383" t="s">
        <v>40</v>
      </c>
      <c r="D37" s="96">
        <v>0</v>
      </c>
      <c r="E37" s="96">
        <v>0</v>
      </c>
      <c r="F37" s="96">
        <v>0</v>
      </c>
      <c r="G37" s="302">
        <v>2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33</v>
      </c>
      <c r="B38" s="388" t="s">
        <v>41</v>
      </c>
      <c r="C38" s="391" t="s">
        <v>41</v>
      </c>
      <c r="D38" s="312">
        <v>0</v>
      </c>
      <c r="E38" s="312">
        <v>0</v>
      </c>
      <c r="F38" s="312">
        <v>0</v>
      </c>
      <c r="G38" s="314">
        <v>2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232">
        <v>34</v>
      </c>
      <c r="B39" s="392" t="s">
        <v>51</v>
      </c>
      <c r="C39" s="393" t="s">
        <v>51</v>
      </c>
      <c r="D39" s="310">
        <v>0</v>
      </c>
      <c r="E39" s="312">
        <v>0</v>
      </c>
      <c r="F39" s="312">
        <v>0</v>
      </c>
      <c r="G39" s="314">
        <v>0</v>
      </c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234"/>
      <c r="B40" s="390"/>
      <c r="C40" s="390"/>
      <c r="D40" s="298"/>
      <c r="E40" s="299"/>
      <c r="F40" s="300"/>
      <c r="G40" s="301"/>
      <c r="H40" s="233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5"/>
      <c r="B41" s="387"/>
      <c r="C41" s="387"/>
      <c r="D41" s="294"/>
      <c r="E41" s="295"/>
      <c r="F41" s="296"/>
      <c r="G41" s="297"/>
      <c r="H41" s="194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387"/>
      <c r="C42" s="387"/>
      <c r="D42" s="294"/>
      <c r="E42" s="295"/>
      <c r="F42" s="296"/>
      <c r="G42" s="297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387"/>
      <c r="C43" s="387"/>
      <c r="D43" s="294"/>
      <c r="E43" s="295"/>
      <c r="F43" s="296"/>
      <c r="G43" s="297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5"/>
      <c r="B44" s="387"/>
      <c r="C44" s="387"/>
      <c r="D44" s="303"/>
      <c r="E44" s="295"/>
      <c r="F44" s="296"/>
      <c r="G44" s="297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6"/>
      <c r="B45" s="387"/>
      <c r="C45" s="387"/>
      <c r="D45" s="237"/>
      <c r="E45" s="194"/>
      <c r="F45" s="238"/>
      <c r="G45" s="98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387"/>
      <c r="C46" s="387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387"/>
      <c r="C47" s="387"/>
      <c r="D47" s="237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387"/>
      <c r="C48" s="387"/>
      <c r="D48" s="239"/>
      <c r="E48" s="194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394"/>
      <c r="C49" s="394"/>
      <c r="D49" s="237"/>
      <c r="E49" s="240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236"/>
      <c r="B50" s="394"/>
      <c r="C50" s="394"/>
      <c r="D50" s="241"/>
      <c r="E50" s="194"/>
      <c r="F50" s="238"/>
      <c r="G50" s="98"/>
      <c r="H50" s="194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395"/>
      <c r="B51" s="395"/>
      <c r="C51" s="395"/>
      <c r="D51" s="395"/>
      <c r="E51" s="395"/>
      <c r="F51" s="395"/>
      <c r="G51" s="395"/>
      <c r="H51" s="395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21">
      <c r="A52" s="98"/>
      <c r="B52" s="98"/>
      <c r="C52" s="98"/>
      <c r="D52" s="98"/>
      <c r="E52" s="243"/>
      <c r="F52" s="242"/>
      <c r="G52" s="98"/>
      <c r="H52" s="243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</row>
  </sheetData>
  <sortState xmlns:xlrd2="http://schemas.microsoft.com/office/spreadsheetml/2017/richdata2" ref="B10:G13">
    <sortCondition descending="1" ref="F10:F13"/>
  </sortState>
  <mergeCells count="48">
    <mergeCell ref="B2:G2"/>
    <mergeCell ref="B27:C27"/>
    <mergeCell ref="B28:C28"/>
    <mergeCell ref="B19:C19"/>
    <mergeCell ref="B35:C35"/>
    <mergeCell ref="B15:C15"/>
    <mergeCell ref="B16:C16"/>
    <mergeCell ref="B17:C17"/>
    <mergeCell ref="B18:C18"/>
    <mergeCell ref="B25:C25"/>
    <mergeCell ref="B10:C10"/>
    <mergeCell ref="B11:C11"/>
    <mergeCell ref="B12:C12"/>
    <mergeCell ref="B13:C13"/>
    <mergeCell ref="B14:C14"/>
    <mergeCell ref="B7:C7"/>
    <mergeCell ref="B47:C47"/>
    <mergeCell ref="B48:C48"/>
    <mergeCell ref="B49:C49"/>
    <mergeCell ref="B50:C50"/>
    <mergeCell ref="A51:H51"/>
    <mergeCell ref="B46:C46"/>
    <mergeCell ref="B20:C20"/>
    <mergeCell ref="B21:C21"/>
    <mergeCell ref="B22:C22"/>
    <mergeCell ref="B23:C23"/>
    <mergeCell ref="B24:C24"/>
    <mergeCell ref="B26:C26"/>
    <mergeCell ref="B40:C40"/>
    <mergeCell ref="B41:C41"/>
    <mergeCell ref="B42:C42"/>
    <mergeCell ref="B43:C43"/>
    <mergeCell ref="B44:C44"/>
    <mergeCell ref="B38:C38"/>
    <mergeCell ref="B39:C39"/>
    <mergeCell ref="B36:C36"/>
    <mergeCell ref="B37:C37"/>
    <mergeCell ref="B8:C8"/>
    <mergeCell ref="B5:C5"/>
    <mergeCell ref="B6:C6"/>
    <mergeCell ref="B9:C9"/>
    <mergeCell ref="B45:C45"/>
    <mergeCell ref="B29:C29"/>
    <mergeCell ref="B30:C30"/>
    <mergeCell ref="B31:C31"/>
    <mergeCell ref="B32:C32"/>
    <mergeCell ref="B33:C33"/>
    <mergeCell ref="B34:C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topLeftCell="B1" workbookViewId="0">
      <selection activeCell="S43" sqref="S43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6" t="s">
        <v>21</v>
      </c>
      <c r="E1" s="257" t="s">
        <v>57</v>
      </c>
      <c r="F1" s="257" t="s">
        <v>58</v>
      </c>
      <c r="G1" s="258">
        <v>1</v>
      </c>
      <c r="H1" s="258">
        <v>2</v>
      </c>
      <c r="I1" s="258">
        <v>3</v>
      </c>
      <c r="J1" s="258">
        <v>4</v>
      </c>
      <c r="K1" s="258">
        <v>5</v>
      </c>
      <c r="L1" s="259"/>
      <c r="M1" s="258">
        <v>6</v>
      </c>
      <c r="N1" s="258">
        <v>7</v>
      </c>
      <c r="O1" s="258">
        <v>8</v>
      </c>
      <c r="P1" s="258">
        <v>9</v>
      </c>
      <c r="Q1" s="260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1" t="s">
        <v>27</v>
      </c>
      <c r="D2" s="262">
        <v>45295</v>
      </c>
      <c r="E2" s="263">
        <v>2024</v>
      </c>
      <c r="F2" s="264">
        <f>SUM(L2+R2)</f>
        <v>1498</v>
      </c>
      <c r="G2" s="265">
        <v>152</v>
      </c>
      <c r="H2" s="265">
        <v>148</v>
      </c>
      <c r="I2" s="265">
        <v>152</v>
      </c>
      <c r="J2" s="265">
        <v>148</v>
      </c>
      <c r="K2" s="265">
        <v>148</v>
      </c>
      <c r="L2" s="264">
        <f>SUM(G2:K2)</f>
        <v>748</v>
      </c>
      <c r="M2" s="265">
        <v>152</v>
      </c>
      <c r="N2" s="265">
        <v>150</v>
      </c>
      <c r="O2" s="265">
        <v>152</v>
      </c>
      <c r="P2" s="265">
        <v>148</v>
      </c>
      <c r="Q2" s="265">
        <v>148</v>
      </c>
      <c r="R2" s="266">
        <f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7" t="s">
        <v>49</v>
      </c>
      <c r="D3" s="89">
        <v>42081</v>
      </c>
      <c r="E3" s="90">
        <v>2010</v>
      </c>
      <c r="F3" s="60">
        <f>SUM(L3+R3)</f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>SUM(G3:K3)</f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8">
        <f>SUM(M3:Q3)</f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7" t="s">
        <v>23</v>
      </c>
      <c r="D4" s="89">
        <v>45295</v>
      </c>
      <c r="E4" s="90">
        <v>2024</v>
      </c>
      <c r="F4" s="60">
        <f>SUM(L4+R4)</f>
        <v>1480</v>
      </c>
      <c r="G4" s="62">
        <v>144</v>
      </c>
      <c r="H4" s="62">
        <v>148</v>
      </c>
      <c r="I4" s="62">
        <v>148</v>
      </c>
      <c r="J4" s="62">
        <v>148</v>
      </c>
      <c r="K4" s="62">
        <v>148</v>
      </c>
      <c r="L4" s="60">
        <f>SUM(G4:K4)</f>
        <v>736</v>
      </c>
      <c r="M4" s="62">
        <v>152</v>
      </c>
      <c r="N4" s="62">
        <v>148</v>
      </c>
      <c r="O4" s="62">
        <v>148</v>
      </c>
      <c r="P4" s="62">
        <v>148</v>
      </c>
      <c r="Q4" s="62">
        <v>148</v>
      </c>
      <c r="R4" s="268">
        <f>SUM(M4:Q4)</f>
        <v>744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7" t="s">
        <v>50</v>
      </c>
      <c r="D5" s="89">
        <v>45246</v>
      </c>
      <c r="E5" s="90">
        <v>2017</v>
      </c>
      <c r="F5" s="60">
        <f>SUM(L5+R5)</f>
        <v>1472</v>
      </c>
      <c r="G5" s="62">
        <v>148</v>
      </c>
      <c r="H5" s="62">
        <v>144</v>
      </c>
      <c r="I5" s="62">
        <v>148</v>
      </c>
      <c r="J5" s="62">
        <v>148</v>
      </c>
      <c r="K5" s="62">
        <v>144</v>
      </c>
      <c r="L5" s="60">
        <f>SUM(G5:K5)</f>
        <v>732</v>
      </c>
      <c r="M5" s="62">
        <v>148</v>
      </c>
      <c r="N5" s="62">
        <v>148</v>
      </c>
      <c r="O5" s="62">
        <v>148</v>
      </c>
      <c r="P5" s="62">
        <v>144</v>
      </c>
      <c r="Q5" s="62">
        <v>152</v>
      </c>
      <c r="R5" s="268">
        <f>SUM(M5:Q5)</f>
        <v>740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9" t="s">
        <v>66</v>
      </c>
      <c r="D6" s="89">
        <v>45260</v>
      </c>
      <c r="E6" s="91">
        <v>2023</v>
      </c>
      <c r="F6" s="60">
        <f>SUM(L6+R6)</f>
        <v>1462</v>
      </c>
      <c r="G6" s="92">
        <v>144</v>
      </c>
      <c r="H6" s="92">
        <v>144</v>
      </c>
      <c r="I6" s="92">
        <v>148</v>
      </c>
      <c r="J6" s="92">
        <v>152</v>
      </c>
      <c r="K6" s="92">
        <v>144</v>
      </c>
      <c r="L6" s="60">
        <f>SUM(G6:K6)</f>
        <v>732</v>
      </c>
      <c r="M6" s="93">
        <v>148</v>
      </c>
      <c r="N6" s="93">
        <v>140</v>
      </c>
      <c r="O6" s="93">
        <v>152</v>
      </c>
      <c r="P6" s="93">
        <v>146</v>
      </c>
      <c r="Q6" s="93">
        <v>144</v>
      </c>
      <c r="R6" s="268">
        <f>SUM(M6:Q6)</f>
        <v>730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7" t="s">
        <v>54</v>
      </c>
      <c r="D7" s="89">
        <v>45190</v>
      </c>
      <c r="E7" s="90">
        <v>2023</v>
      </c>
      <c r="F7" s="60">
        <f>SUM(L7+R7)</f>
        <v>1457</v>
      </c>
      <c r="G7" s="62">
        <v>144</v>
      </c>
      <c r="H7" s="62">
        <v>146</v>
      </c>
      <c r="I7" s="62">
        <v>150</v>
      </c>
      <c r="J7" s="62">
        <v>144</v>
      </c>
      <c r="K7" s="62">
        <v>148</v>
      </c>
      <c r="L7" s="60">
        <f>SUM(G7:K7)</f>
        <v>732</v>
      </c>
      <c r="M7" s="62">
        <v>148</v>
      </c>
      <c r="N7" s="62">
        <v>150</v>
      </c>
      <c r="O7" s="62">
        <v>140</v>
      </c>
      <c r="P7" s="62">
        <v>144</v>
      </c>
      <c r="Q7" s="62">
        <v>143</v>
      </c>
      <c r="R7" s="268">
        <f>SUM(M7:Q7)</f>
        <v>725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7" t="s">
        <v>38</v>
      </c>
      <c r="D8" s="89">
        <v>45295</v>
      </c>
      <c r="E8" s="90">
        <v>2024</v>
      </c>
      <c r="F8" s="60">
        <f>SUM(L8+R8)</f>
        <v>1456</v>
      </c>
      <c r="G8" s="62">
        <v>144</v>
      </c>
      <c r="H8" s="62">
        <v>144</v>
      </c>
      <c r="I8" s="62">
        <v>144</v>
      </c>
      <c r="J8" s="62">
        <v>144</v>
      </c>
      <c r="K8" s="62">
        <v>148</v>
      </c>
      <c r="L8" s="60">
        <f>SUM(G8:K8)</f>
        <v>724</v>
      </c>
      <c r="M8" s="62">
        <v>148</v>
      </c>
      <c r="N8" s="62">
        <v>144</v>
      </c>
      <c r="O8" s="62">
        <v>146</v>
      </c>
      <c r="P8" s="62">
        <v>148</v>
      </c>
      <c r="Q8" s="62">
        <v>146</v>
      </c>
      <c r="R8" s="268">
        <f>SUM(M8:Q8)</f>
        <v>732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7" t="s">
        <v>24</v>
      </c>
      <c r="D9" s="89">
        <v>42283</v>
      </c>
      <c r="E9" s="90">
        <v>2005</v>
      </c>
      <c r="F9" s="60">
        <f>SUM(L9+R9)</f>
        <v>1455</v>
      </c>
      <c r="G9" s="62">
        <v>144</v>
      </c>
      <c r="H9" s="62">
        <v>144</v>
      </c>
      <c r="I9" s="62">
        <v>148</v>
      </c>
      <c r="J9" s="62">
        <v>148</v>
      </c>
      <c r="K9" s="62">
        <v>144</v>
      </c>
      <c r="L9" s="60">
        <f>SUM(G9:K9)</f>
        <v>728</v>
      </c>
      <c r="M9" s="62">
        <v>144</v>
      </c>
      <c r="N9" s="62">
        <v>144</v>
      </c>
      <c r="O9" s="62">
        <v>147</v>
      </c>
      <c r="P9" s="62">
        <v>148</v>
      </c>
      <c r="Q9" s="62">
        <v>144</v>
      </c>
      <c r="R9" s="268">
        <f>SUM(M9:Q9)</f>
        <v>727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7" t="s">
        <v>26</v>
      </c>
      <c r="D10" s="89">
        <v>43027</v>
      </c>
      <c r="E10" s="90">
        <v>2017</v>
      </c>
      <c r="F10" s="60">
        <f>SUM(L10+R10)</f>
        <v>1455</v>
      </c>
      <c r="G10" s="62">
        <v>150</v>
      </c>
      <c r="H10" s="62">
        <v>140</v>
      </c>
      <c r="I10" s="62">
        <v>148</v>
      </c>
      <c r="J10" s="62">
        <v>148</v>
      </c>
      <c r="K10" s="62">
        <v>144</v>
      </c>
      <c r="L10" s="60">
        <f>SUM(G10:K10)</f>
        <v>730</v>
      </c>
      <c r="M10" s="62">
        <v>145</v>
      </c>
      <c r="N10" s="62">
        <v>144</v>
      </c>
      <c r="O10" s="62">
        <v>144</v>
      </c>
      <c r="P10" s="62">
        <v>148</v>
      </c>
      <c r="Q10" s="62">
        <v>144</v>
      </c>
      <c r="R10" s="268">
        <f>SUM(M10:Q10)</f>
        <v>725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7" t="s">
        <v>22</v>
      </c>
      <c r="D11" s="89">
        <v>45295</v>
      </c>
      <c r="E11" s="90">
        <v>2024</v>
      </c>
      <c r="F11" s="60">
        <f>SUM(L11+R11)</f>
        <v>1455</v>
      </c>
      <c r="G11" s="62">
        <v>142</v>
      </c>
      <c r="H11" s="62">
        <v>140</v>
      </c>
      <c r="I11" s="62">
        <v>148</v>
      </c>
      <c r="J11" s="62">
        <v>143</v>
      </c>
      <c r="K11" s="62">
        <v>148</v>
      </c>
      <c r="L11" s="60">
        <f>SUM(G11:K11)</f>
        <v>721</v>
      </c>
      <c r="M11" s="62">
        <v>148</v>
      </c>
      <c r="N11" s="62">
        <v>146</v>
      </c>
      <c r="O11" s="62">
        <v>148</v>
      </c>
      <c r="P11" s="62">
        <v>148</v>
      </c>
      <c r="Q11" s="62">
        <v>144</v>
      </c>
      <c r="R11" s="268">
        <f>SUM(M11:Q11)</f>
        <v>734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67" t="s">
        <v>25</v>
      </c>
      <c r="D12" s="89">
        <v>42293</v>
      </c>
      <c r="E12" s="90">
        <v>2008</v>
      </c>
      <c r="F12" s="60">
        <f>SUM(L12+R12)</f>
        <v>1441</v>
      </c>
      <c r="G12" s="62">
        <v>145</v>
      </c>
      <c r="H12" s="62">
        <v>148</v>
      </c>
      <c r="I12" s="62">
        <v>146</v>
      </c>
      <c r="J12" s="62">
        <v>140</v>
      </c>
      <c r="K12" s="62">
        <v>142</v>
      </c>
      <c r="L12" s="60">
        <f>SUM(G12:K12)</f>
        <v>721</v>
      </c>
      <c r="M12" s="62">
        <v>144</v>
      </c>
      <c r="N12" s="62">
        <v>144</v>
      </c>
      <c r="O12" s="62">
        <v>144</v>
      </c>
      <c r="P12" s="62">
        <v>144</v>
      </c>
      <c r="Q12" s="62">
        <v>144</v>
      </c>
      <c r="R12" s="268">
        <f>SUM(M12:Q12)</f>
        <v>720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7" t="s">
        <v>46</v>
      </c>
      <c r="D13" s="89">
        <v>42278</v>
      </c>
      <c r="E13" s="90">
        <v>2015</v>
      </c>
      <c r="F13" s="60">
        <f>SUM(L13+R13)</f>
        <v>1437</v>
      </c>
      <c r="G13" s="62">
        <v>148</v>
      </c>
      <c r="H13" s="62">
        <v>144</v>
      </c>
      <c r="I13" s="62">
        <v>127</v>
      </c>
      <c r="J13" s="62">
        <v>148</v>
      </c>
      <c r="K13" s="62">
        <v>144</v>
      </c>
      <c r="L13" s="60">
        <f>SUM(G13:K13)</f>
        <v>711</v>
      </c>
      <c r="M13" s="62">
        <v>140</v>
      </c>
      <c r="N13" s="62">
        <v>144</v>
      </c>
      <c r="O13" s="62">
        <v>150</v>
      </c>
      <c r="P13" s="62">
        <v>144</v>
      </c>
      <c r="Q13" s="62">
        <v>148</v>
      </c>
      <c r="R13" s="268">
        <f>SUM(M13:Q13)</f>
        <v>726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7" t="s">
        <v>3</v>
      </c>
      <c r="D14" s="89">
        <v>42279</v>
      </c>
      <c r="E14" s="90">
        <v>2008</v>
      </c>
      <c r="F14" s="60">
        <f>SUM(L14+R14)</f>
        <v>1434</v>
      </c>
      <c r="G14" s="62">
        <v>140</v>
      </c>
      <c r="H14" s="62">
        <v>144</v>
      </c>
      <c r="I14" s="62">
        <v>140</v>
      </c>
      <c r="J14" s="62">
        <v>144</v>
      </c>
      <c r="K14" s="62">
        <v>148</v>
      </c>
      <c r="L14" s="60">
        <f>SUM(G14:K14)</f>
        <v>716</v>
      </c>
      <c r="M14" s="62">
        <v>144</v>
      </c>
      <c r="N14" s="62">
        <v>140</v>
      </c>
      <c r="O14" s="62">
        <v>146</v>
      </c>
      <c r="P14" s="62">
        <v>144</v>
      </c>
      <c r="Q14" s="62">
        <v>144</v>
      </c>
      <c r="R14" s="268">
        <f>SUM(M14:Q14)</f>
        <v>718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7" t="s">
        <v>36</v>
      </c>
      <c r="D15" s="89">
        <v>43146</v>
      </c>
      <c r="E15" s="90">
        <v>2018</v>
      </c>
      <c r="F15" s="60">
        <f>SUM(L15+R15)</f>
        <v>1426</v>
      </c>
      <c r="G15" s="62">
        <v>148</v>
      </c>
      <c r="H15" s="62">
        <v>143</v>
      </c>
      <c r="I15" s="62">
        <v>144</v>
      </c>
      <c r="J15" s="62">
        <v>144</v>
      </c>
      <c r="K15" s="62">
        <v>144</v>
      </c>
      <c r="L15" s="60">
        <f>SUM(G15:K15)</f>
        <v>723</v>
      </c>
      <c r="M15" s="62">
        <v>148</v>
      </c>
      <c r="N15" s="62">
        <v>144</v>
      </c>
      <c r="O15" s="62">
        <v>140</v>
      </c>
      <c r="P15" s="62">
        <v>144</v>
      </c>
      <c r="Q15" s="62">
        <v>127</v>
      </c>
      <c r="R15" s="268">
        <f>SUM(M15:Q15)</f>
        <v>703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7" t="s">
        <v>47</v>
      </c>
      <c r="D16" s="89">
        <v>45274</v>
      </c>
      <c r="E16" s="90">
        <v>2023</v>
      </c>
      <c r="F16" s="60">
        <f>SUM(L16+R16)</f>
        <v>1422</v>
      </c>
      <c r="G16" s="62">
        <v>140</v>
      </c>
      <c r="H16" s="62">
        <v>144</v>
      </c>
      <c r="I16" s="62">
        <v>140</v>
      </c>
      <c r="J16" s="62">
        <v>140</v>
      </c>
      <c r="K16" s="62">
        <v>140</v>
      </c>
      <c r="L16" s="60">
        <f>SUM(G16:K16)</f>
        <v>704</v>
      </c>
      <c r="M16" s="62">
        <v>142</v>
      </c>
      <c r="N16" s="62">
        <v>144</v>
      </c>
      <c r="O16" s="62">
        <v>144</v>
      </c>
      <c r="P16" s="62">
        <v>144</v>
      </c>
      <c r="Q16" s="62">
        <v>144</v>
      </c>
      <c r="R16" s="268">
        <f>SUM(M16:Q16)</f>
        <v>718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7" t="s">
        <v>12</v>
      </c>
      <c r="D17" s="89">
        <v>45309</v>
      </c>
      <c r="E17" s="90">
        <v>2024</v>
      </c>
      <c r="F17" s="60">
        <f>SUM(L17+R17)</f>
        <v>1420</v>
      </c>
      <c r="G17" s="62">
        <v>140</v>
      </c>
      <c r="H17" s="62">
        <v>140</v>
      </c>
      <c r="I17" s="62">
        <v>140</v>
      </c>
      <c r="J17" s="62">
        <v>135</v>
      </c>
      <c r="K17" s="62">
        <v>144</v>
      </c>
      <c r="L17" s="60">
        <f>SUM(G17:K17)</f>
        <v>699</v>
      </c>
      <c r="M17" s="62">
        <v>144</v>
      </c>
      <c r="N17" s="62">
        <v>147</v>
      </c>
      <c r="O17" s="62">
        <v>142</v>
      </c>
      <c r="P17" s="62">
        <v>148</v>
      </c>
      <c r="Q17" s="62">
        <v>140</v>
      </c>
      <c r="R17" s="268">
        <f>SUM(M17:Q17)</f>
        <v>721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7" t="s">
        <v>60</v>
      </c>
      <c r="D18" s="89">
        <v>45295</v>
      </c>
      <c r="E18" s="90">
        <v>2024</v>
      </c>
      <c r="F18" s="60">
        <f>SUM(L18+R18)</f>
        <v>1418</v>
      </c>
      <c r="G18" s="62">
        <v>140</v>
      </c>
      <c r="H18" s="62">
        <v>140</v>
      </c>
      <c r="I18" s="62">
        <v>129</v>
      </c>
      <c r="J18" s="62">
        <v>140</v>
      </c>
      <c r="K18" s="62">
        <v>144</v>
      </c>
      <c r="L18" s="60">
        <f>SUM(G18:K18)</f>
        <v>693</v>
      </c>
      <c r="M18" s="62">
        <v>148</v>
      </c>
      <c r="N18" s="62">
        <v>147</v>
      </c>
      <c r="O18" s="62">
        <v>148</v>
      </c>
      <c r="P18" s="62">
        <v>142</v>
      </c>
      <c r="Q18" s="62">
        <v>140</v>
      </c>
      <c r="R18" s="268">
        <f>SUM(M18:Q18)</f>
        <v>725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7" t="s">
        <v>28</v>
      </c>
      <c r="D19" s="89">
        <v>42092</v>
      </c>
      <c r="E19" s="90">
        <v>2007</v>
      </c>
      <c r="F19" s="60">
        <f>SUM(L19+R19)</f>
        <v>1413</v>
      </c>
      <c r="G19" s="62">
        <v>140</v>
      </c>
      <c r="H19" s="62">
        <v>142</v>
      </c>
      <c r="I19" s="62">
        <v>140</v>
      </c>
      <c r="J19" s="62">
        <v>140</v>
      </c>
      <c r="K19" s="62">
        <v>140</v>
      </c>
      <c r="L19" s="60">
        <f>SUM(G19:K19)</f>
        <v>702</v>
      </c>
      <c r="M19" s="62">
        <v>144</v>
      </c>
      <c r="N19" s="62">
        <v>140</v>
      </c>
      <c r="O19" s="62">
        <v>144</v>
      </c>
      <c r="P19" s="62">
        <v>140</v>
      </c>
      <c r="Q19" s="62">
        <v>143</v>
      </c>
      <c r="R19" s="268">
        <f>SUM(M19:Q19)</f>
        <v>711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7" t="s">
        <v>83</v>
      </c>
      <c r="D20" s="89">
        <v>45309</v>
      </c>
      <c r="E20" s="90">
        <v>2024</v>
      </c>
      <c r="F20" s="60">
        <f>SUM(L20+R20)</f>
        <v>1413</v>
      </c>
      <c r="G20" s="62">
        <v>144</v>
      </c>
      <c r="H20" s="62">
        <v>144</v>
      </c>
      <c r="I20" s="62">
        <v>148</v>
      </c>
      <c r="J20" s="62">
        <v>128</v>
      </c>
      <c r="K20" s="62">
        <v>140</v>
      </c>
      <c r="L20" s="60">
        <f>SUM(G20:K20)</f>
        <v>704</v>
      </c>
      <c r="M20" s="62">
        <v>148</v>
      </c>
      <c r="N20" s="62">
        <v>140</v>
      </c>
      <c r="O20" s="62">
        <v>130</v>
      </c>
      <c r="P20" s="62">
        <v>144</v>
      </c>
      <c r="Q20" s="62">
        <v>147</v>
      </c>
      <c r="R20" s="268">
        <f>SUM(M20:Q20)</f>
        <v>709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7" t="s">
        <v>29</v>
      </c>
      <c r="D21" s="89">
        <v>45246</v>
      </c>
      <c r="E21" s="90">
        <v>2023</v>
      </c>
      <c r="F21" s="60">
        <f>SUM(L21+R21)</f>
        <v>1401</v>
      </c>
      <c r="G21" s="62">
        <v>144</v>
      </c>
      <c r="H21" s="62">
        <v>144</v>
      </c>
      <c r="I21" s="62">
        <v>135</v>
      </c>
      <c r="J21" s="62">
        <v>144</v>
      </c>
      <c r="K21" s="62">
        <v>142</v>
      </c>
      <c r="L21" s="60">
        <f>SUM(G21:K21)</f>
        <v>709</v>
      </c>
      <c r="M21" s="62">
        <v>144</v>
      </c>
      <c r="N21" s="62">
        <v>127</v>
      </c>
      <c r="O21" s="62">
        <v>133</v>
      </c>
      <c r="P21" s="62">
        <v>148</v>
      </c>
      <c r="Q21" s="62">
        <v>140</v>
      </c>
      <c r="R21" s="268">
        <f>SUM(M21:Q21)</f>
        <v>692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7" t="s">
        <v>78</v>
      </c>
      <c r="D22" s="89">
        <v>45295</v>
      </c>
      <c r="E22" s="90">
        <v>2024</v>
      </c>
      <c r="F22" s="60">
        <f>SUM(L22+R22)</f>
        <v>1367</v>
      </c>
      <c r="G22" s="62">
        <v>142</v>
      </c>
      <c r="H22" s="62">
        <v>140</v>
      </c>
      <c r="I22" s="62">
        <v>137</v>
      </c>
      <c r="J22" s="62">
        <v>134</v>
      </c>
      <c r="K22" s="62">
        <v>132</v>
      </c>
      <c r="L22" s="60">
        <f>SUM(G22:K22)</f>
        <v>685</v>
      </c>
      <c r="M22" s="62">
        <v>133</v>
      </c>
      <c r="N22" s="62">
        <v>126</v>
      </c>
      <c r="O22" s="62">
        <v>140</v>
      </c>
      <c r="P22" s="62">
        <v>140</v>
      </c>
      <c r="Q22" s="62">
        <v>143</v>
      </c>
      <c r="R22" s="268">
        <f>SUM(M22:Q22)</f>
        <v>682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7" t="s">
        <v>37</v>
      </c>
      <c r="D23" s="89">
        <v>45260</v>
      </c>
      <c r="E23" s="90">
        <v>2023</v>
      </c>
      <c r="F23" s="60">
        <f>SUM(L23+R23)</f>
        <v>1365</v>
      </c>
      <c r="G23" s="62">
        <v>128</v>
      </c>
      <c r="H23" s="62">
        <v>140</v>
      </c>
      <c r="I23" s="62">
        <v>126</v>
      </c>
      <c r="J23" s="62">
        <v>140</v>
      </c>
      <c r="K23" s="62">
        <v>144</v>
      </c>
      <c r="L23" s="60">
        <f>SUM(G23:K23)</f>
        <v>678</v>
      </c>
      <c r="M23" s="62">
        <v>129</v>
      </c>
      <c r="N23" s="62">
        <v>127</v>
      </c>
      <c r="O23" s="62">
        <v>143</v>
      </c>
      <c r="P23" s="62">
        <v>148</v>
      </c>
      <c r="Q23" s="62">
        <v>140</v>
      </c>
      <c r="R23" s="268">
        <f>SUM(M23:Q23)</f>
        <v>687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7" t="s">
        <v>34</v>
      </c>
      <c r="D24" s="89">
        <v>42068</v>
      </c>
      <c r="E24" s="90">
        <v>2009</v>
      </c>
      <c r="F24" s="60">
        <f>SUM(L24+R24)</f>
        <v>1361</v>
      </c>
      <c r="G24" s="62">
        <v>140</v>
      </c>
      <c r="H24" s="62">
        <v>140</v>
      </c>
      <c r="I24" s="62">
        <v>146</v>
      </c>
      <c r="J24" s="62">
        <v>124</v>
      </c>
      <c r="K24" s="62">
        <v>124</v>
      </c>
      <c r="L24" s="60">
        <f>SUM(G24:K24)</f>
        <v>674</v>
      </c>
      <c r="M24" s="62">
        <v>140</v>
      </c>
      <c r="N24" s="62">
        <v>142</v>
      </c>
      <c r="O24" s="62">
        <v>143</v>
      </c>
      <c r="P24" s="62">
        <v>129</v>
      </c>
      <c r="Q24" s="62">
        <v>133</v>
      </c>
      <c r="R24" s="268">
        <f>SUM(M24:Q24)</f>
        <v>687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7" t="s">
        <v>51</v>
      </c>
      <c r="D25" s="89">
        <v>42817</v>
      </c>
      <c r="E25" s="90">
        <v>2017</v>
      </c>
      <c r="F25" s="60">
        <f>SUM(L25+R25)</f>
        <v>1344</v>
      </c>
      <c r="G25" s="62">
        <v>126</v>
      </c>
      <c r="H25" s="62">
        <v>116</v>
      </c>
      <c r="I25" s="62">
        <v>132</v>
      </c>
      <c r="J25" s="62">
        <v>140</v>
      </c>
      <c r="K25" s="62">
        <v>128</v>
      </c>
      <c r="L25" s="60">
        <f>SUM(G25:K25)</f>
        <v>642</v>
      </c>
      <c r="M25" s="62">
        <v>126</v>
      </c>
      <c r="N25" s="62">
        <v>144</v>
      </c>
      <c r="O25" s="62">
        <v>144</v>
      </c>
      <c r="P25" s="62">
        <v>144</v>
      </c>
      <c r="Q25" s="62">
        <v>144</v>
      </c>
      <c r="R25" s="268">
        <f>SUM(M25:Q25)</f>
        <v>702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7" t="s">
        <v>55</v>
      </c>
      <c r="D26" s="89">
        <v>45232</v>
      </c>
      <c r="E26" s="90">
        <v>2023</v>
      </c>
      <c r="F26" s="60">
        <f>SUM(L26+R26)</f>
        <v>1342</v>
      </c>
      <c r="G26" s="62">
        <v>144</v>
      </c>
      <c r="H26" s="62">
        <v>127</v>
      </c>
      <c r="I26" s="62">
        <v>126</v>
      </c>
      <c r="J26" s="62">
        <v>128</v>
      </c>
      <c r="K26" s="62">
        <v>123</v>
      </c>
      <c r="L26" s="60">
        <f>SUM(G26:K26)</f>
        <v>648</v>
      </c>
      <c r="M26" s="62">
        <v>144</v>
      </c>
      <c r="N26" s="62">
        <v>127</v>
      </c>
      <c r="O26" s="62">
        <v>140</v>
      </c>
      <c r="P26" s="62">
        <v>140</v>
      </c>
      <c r="Q26" s="62">
        <v>143</v>
      </c>
      <c r="R26" s="268">
        <f>SUM(M26:Q26)</f>
        <v>694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7" t="s">
        <v>53</v>
      </c>
      <c r="D27" s="89">
        <v>42251</v>
      </c>
      <c r="E27" s="90">
        <v>2014</v>
      </c>
      <c r="F27" s="60">
        <f>SUM(L27+R27)</f>
        <v>1337</v>
      </c>
      <c r="G27" s="62">
        <v>135</v>
      </c>
      <c r="H27" s="62">
        <v>126</v>
      </c>
      <c r="I27" s="62">
        <v>126</v>
      </c>
      <c r="J27" s="62">
        <v>140</v>
      </c>
      <c r="K27" s="62">
        <v>127</v>
      </c>
      <c r="L27" s="60">
        <f>SUM(G27:K27)</f>
        <v>654</v>
      </c>
      <c r="M27" s="62">
        <v>143</v>
      </c>
      <c r="N27" s="62">
        <v>142</v>
      </c>
      <c r="O27" s="62">
        <v>127</v>
      </c>
      <c r="P27" s="62">
        <v>144</v>
      </c>
      <c r="Q27" s="62">
        <v>127</v>
      </c>
      <c r="R27" s="268">
        <f>SUM(M27:Q27)</f>
        <v>683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7" t="s">
        <v>32</v>
      </c>
      <c r="D28" s="89">
        <v>42118</v>
      </c>
      <c r="E28" s="90">
        <v>2007</v>
      </c>
      <c r="F28" s="60">
        <f>SUM(L28+R28)</f>
        <v>1302</v>
      </c>
      <c r="G28" s="62">
        <v>123</v>
      </c>
      <c r="H28" s="62">
        <v>128</v>
      </c>
      <c r="I28" s="62">
        <v>126</v>
      </c>
      <c r="J28" s="62">
        <v>127</v>
      </c>
      <c r="K28" s="62">
        <v>124</v>
      </c>
      <c r="L28" s="60">
        <f>SUM(G28:K28)</f>
        <v>628</v>
      </c>
      <c r="M28" s="62">
        <v>127</v>
      </c>
      <c r="N28" s="62">
        <v>128</v>
      </c>
      <c r="O28" s="62">
        <v>131</v>
      </c>
      <c r="P28" s="62">
        <v>140</v>
      </c>
      <c r="Q28" s="62">
        <v>148</v>
      </c>
      <c r="R28" s="268">
        <f>SUM(M28:Q28)</f>
        <v>674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70" t="s">
        <v>41</v>
      </c>
      <c r="D29" s="89">
        <v>42079</v>
      </c>
      <c r="E29" s="90">
        <v>2005</v>
      </c>
      <c r="F29" s="60">
        <f>SUM(L29+R29)</f>
        <v>1284</v>
      </c>
      <c r="G29" s="62">
        <v>126</v>
      </c>
      <c r="H29" s="62">
        <v>126</v>
      </c>
      <c r="I29" s="62">
        <v>109</v>
      </c>
      <c r="J29" s="62">
        <v>125</v>
      </c>
      <c r="K29" s="62">
        <v>128</v>
      </c>
      <c r="L29" s="60">
        <f>SUM(G29:K29)</f>
        <v>614</v>
      </c>
      <c r="M29" s="62">
        <v>127</v>
      </c>
      <c r="N29" s="62">
        <v>144</v>
      </c>
      <c r="O29" s="62">
        <v>140</v>
      </c>
      <c r="P29" s="62">
        <v>135</v>
      </c>
      <c r="Q29" s="62">
        <v>124</v>
      </c>
      <c r="R29" s="268">
        <f>SUM(M29:Q29)</f>
        <v>670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7" t="s">
        <v>31</v>
      </c>
      <c r="D30" s="89">
        <v>45274</v>
      </c>
      <c r="E30" s="90">
        <v>2023</v>
      </c>
      <c r="F30" s="60">
        <f>SUM(L30+R30)</f>
        <v>1277</v>
      </c>
      <c r="G30" s="62">
        <v>124</v>
      </c>
      <c r="H30" s="62">
        <v>114</v>
      </c>
      <c r="I30" s="62">
        <v>106</v>
      </c>
      <c r="J30" s="62">
        <v>131</v>
      </c>
      <c r="K30" s="62">
        <v>130</v>
      </c>
      <c r="L30" s="60">
        <f>SUM(G30:K30)</f>
        <v>605</v>
      </c>
      <c r="M30" s="62">
        <v>143</v>
      </c>
      <c r="N30" s="62">
        <v>128</v>
      </c>
      <c r="O30" s="62">
        <v>134</v>
      </c>
      <c r="P30" s="62">
        <v>140</v>
      </c>
      <c r="Q30" s="62">
        <v>127</v>
      </c>
      <c r="R30" s="268">
        <f>SUM(M30:Q30)</f>
        <v>672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67" t="s">
        <v>33</v>
      </c>
      <c r="D31" s="89">
        <v>42307</v>
      </c>
      <c r="E31" s="90">
        <v>2008</v>
      </c>
      <c r="F31" s="60">
        <f>SUM(L31+R31)</f>
        <v>1274</v>
      </c>
      <c r="G31" s="62">
        <v>130</v>
      </c>
      <c r="H31" s="62">
        <v>120</v>
      </c>
      <c r="I31" s="62">
        <v>132</v>
      </c>
      <c r="J31" s="62">
        <v>140</v>
      </c>
      <c r="K31" s="62">
        <v>116</v>
      </c>
      <c r="L31" s="60">
        <f>SUM(G31:K31)</f>
        <v>638</v>
      </c>
      <c r="M31" s="62">
        <v>129</v>
      </c>
      <c r="N31" s="62">
        <v>140</v>
      </c>
      <c r="O31" s="62">
        <v>122</v>
      </c>
      <c r="P31" s="62">
        <v>123</v>
      </c>
      <c r="Q31" s="62">
        <v>122</v>
      </c>
      <c r="R31" s="268">
        <f>SUM(M31:Q31)</f>
        <v>636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69" t="s">
        <v>63</v>
      </c>
      <c r="D32" s="89">
        <v>45274</v>
      </c>
      <c r="E32" s="91">
        <v>2023</v>
      </c>
      <c r="F32" s="60">
        <f>SUM(L32+R32)</f>
        <v>1258</v>
      </c>
      <c r="G32" s="93">
        <v>126</v>
      </c>
      <c r="H32" s="93">
        <v>133</v>
      </c>
      <c r="I32" s="93">
        <v>123</v>
      </c>
      <c r="J32" s="93">
        <v>128</v>
      </c>
      <c r="K32" s="93">
        <v>129</v>
      </c>
      <c r="L32" s="60">
        <f>SUM(G32:K32)</f>
        <v>639</v>
      </c>
      <c r="M32" s="93">
        <v>117</v>
      </c>
      <c r="N32" s="93">
        <v>131</v>
      </c>
      <c r="O32" s="93">
        <v>123</v>
      </c>
      <c r="P32" s="93">
        <v>121</v>
      </c>
      <c r="Q32" s="93">
        <v>127</v>
      </c>
      <c r="R32" s="268">
        <f>SUM(M32:Q32)</f>
        <v>619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71" t="s">
        <v>77</v>
      </c>
      <c r="D33" s="272">
        <v>45295</v>
      </c>
      <c r="E33" s="273">
        <v>2024</v>
      </c>
      <c r="F33" s="60">
        <f>SUM(L33+R33)</f>
        <v>1243</v>
      </c>
      <c r="G33" s="273">
        <v>124</v>
      </c>
      <c r="H33" s="273">
        <v>129</v>
      </c>
      <c r="I33" s="273">
        <v>125</v>
      </c>
      <c r="J33" s="273">
        <v>111</v>
      </c>
      <c r="K33" s="273">
        <v>125</v>
      </c>
      <c r="L33" s="60">
        <f>SUM(G33:K33)</f>
        <v>614</v>
      </c>
      <c r="M33" s="273">
        <v>125</v>
      </c>
      <c r="N33" s="273">
        <v>133</v>
      </c>
      <c r="O33" s="273">
        <v>131</v>
      </c>
      <c r="P33" s="273">
        <v>129</v>
      </c>
      <c r="Q33" s="273">
        <v>111</v>
      </c>
      <c r="R33" s="268">
        <f>SUM(M33:Q33)</f>
        <v>629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67" t="s">
        <v>61</v>
      </c>
      <c r="D34" s="89">
        <v>45309</v>
      </c>
      <c r="E34" s="90">
        <v>2024</v>
      </c>
      <c r="F34" s="60">
        <f>SUM(L34+R34)</f>
        <v>1238</v>
      </c>
      <c r="G34" s="62">
        <v>112</v>
      </c>
      <c r="H34" s="62">
        <v>135</v>
      </c>
      <c r="I34" s="62">
        <v>101</v>
      </c>
      <c r="J34" s="62">
        <v>140</v>
      </c>
      <c r="K34" s="62">
        <v>109</v>
      </c>
      <c r="L34" s="60">
        <f>SUM(G34:K34)</f>
        <v>597</v>
      </c>
      <c r="M34" s="62">
        <v>125</v>
      </c>
      <c r="N34" s="62">
        <v>131</v>
      </c>
      <c r="O34" s="62">
        <v>126</v>
      </c>
      <c r="P34" s="62">
        <v>130</v>
      </c>
      <c r="Q34" s="62">
        <v>129</v>
      </c>
      <c r="R34" s="268">
        <f>SUM(M34:Q34)</f>
        <v>641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41" t="s">
        <v>35</v>
      </c>
      <c r="D35" s="275">
        <v>45246</v>
      </c>
      <c r="E35" s="342">
        <v>2018</v>
      </c>
      <c r="F35" s="276">
        <f>SUM(L35+R35)</f>
        <v>1232</v>
      </c>
      <c r="G35" s="343">
        <v>126</v>
      </c>
      <c r="H35" s="343">
        <v>127</v>
      </c>
      <c r="I35" s="343">
        <v>123</v>
      </c>
      <c r="J35" s="343">
        <v>124</v>
      </c>
      <c r="K35" s="343">
        <v>131</v>
      </c>
      <c r="L35" s="276">
        <f>SUM(G35:K35)</f>
        <v>631</v>
      </c>
      <c r="M35" s="343">
        <v>119</v>
      </c>
      <c r="N35" s="343">
        <v>119</v>
      </c>
      <c r="O35" s="343">
        <v>124</v>
      </c>
      <c r="P35" s="343">
        <v>130</v>
      </c>
      <c r="Q35" s="343">
        <v>109</v>
      </c>
      <c r="R35" s="277">
        <f>SUM(M35:Q35)</f>
        <v>601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2024-01-19T11:15:56Z</dcterms:modified>
</cp:coreProperties>
</file>