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Wijnand\Downloads\"/>
    </mc:Choice>
  </mc:AlternateContent>
  <xr:revisionPtr revIDLastSave="0" documentId="8_{A91D82AC-DFD0-4044-90CB-AC94147AB11B}" xr6:coauthVersionLast="47" xr6:coauthVersionMax="47" xr10:uidLastSave="{00000000-0000-0000-0000-000000000000}"/>
  <bookViews>
    <workbookView xWindow="-108" yWindow="-108" windowWidth="23256" windowHeight="12576" xr2:uid="{00000000-000D-0000-FFFF-FFFF00000000}"/>
  </bookViews>
  <sheets>
    <sheet name="Scores &amp; gemiddelden" sheetId="2" r:id="rId1"/>
    <sheet name="Conclusies" sheetId="3" r:id="rId2"/>
    <sheet name="Opmerkingen testformulieren" sheetId="4" r:id="rId3"/>
  </sheets>
  <definedNames>
    <definedName name="_xlnm.Print_Area" localSheetId="2">'Opmerkingen testformulieren'!$A$1:$C$62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2" l="1"/>
  <c r="F44" i="2"/>
  <c r="G44" i="2"/>
  <c r="H44" i="2"/>
  <c r="I44" i="2"/>
  <c r="K44" i="2"/>
  <c r="L44" i="2"/>
  <c r="M44" i="2"/>
  <c r="N44" i="2"/>
  <c r="O44" i="2"/>
  <c r="A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 i="2"/>
  <c r="AA44" i="2"/>
  <c r="Z44" i="2"/>
  <c r="Y44" i="2"/>
  <c r="X44" i="2"/>
  <c r="W44" i="2"/>
  <c r="U44" i="2"/>
  <c r="T44" i="2"/>
  <c r="S44" i="2"/>
  <c r="R44" i="2"/>
  <c r="Q44" i="2"/>
  <c r="AB7" i="2"/>
  <c r="AB39" i="2"/>
  <c r="AB33" i="2"/>
  <c r="AB43" i="2"/>
  <c r="AB24" i="2"/>
  <c r="AB25" i="2"/>
  <c r="AB15" i="2"/>
  <c r="AB18" i="2"/>
  <c r="AB12" i="2"/>
  <c r="AB30" i="2"/>
  <c r="AB4" i="2"/>
  <c r="AB6" i="2"/>
  <c r="AB5" i="2"/>
  <c r="AB23" i="2"/>
  <c r="AB17" i="2"/>
  <c r="AB40" i="2"/>
  <c r="AB22" i="2"/>
  <c r="AB28" i="2"/>
  <c r="AB14" i="2"/>
  <c r="AB35" i="2"/>
  <c r="AB9" i="2"/>
  <c r="AB29" i="2"/>
  <c r="AB37" i="2"/>
  <c r="AB8" i="2"/>
  <c r="AB16" i="2"/>
  <c r="AB36" i="2"/>
  <c r="AB11" i="2"/>
  <c r="AB31" i="2"/>
  <c r="AB10" i="2"/>
  <c r="AB42" i="2"/>
  <c r="AB41" i="2"/>
  <c r="AB38" i="2"/>
  <c r="AB19" i="2"/>
  <c r="AB34" i="2"/>
  <c r="AB13" i="2"/>
  <c r="AB20" i="2"/>
  <c r="AB21" i="2"/>
  <c r="AB26" i="2"/>
  <c r="AB27" i="2"/>
  <c r="V7" i="2"/>
  <c r="V39" i="2"/>
  <c r="V33" i="2"/>
  <c r="V43" i="2"/>
  <c r="V24" i="2"/>
  <c r="V25" i="2"/>
  <c r="V15" i="2"/>
  <c r="V18" i="2"/>
  <c r="V12" i="2"/>
  <c r="V30" i="2"/>
  <c r="V4" i="2"/>
  <c r="V6" i="2"/>
  <c r="V5" i="2"/>
  <c r="V23" i="2"/>
  <c r="V17" i="2"/>
  <c r="V40" i="2"/>
  <c r="V22" i="2"/>
  <c r="V28" i="2"/>
  <c r="V14" i="2"/>
  <c r="V35" i="2"/>
  <c r="V9" i="2"/>
  <c r="V29" i="2"/>
  <c r="V37" i="2"/>
  <c r="V8" i="2"/>
  <c r="V16" i="2"/>
  <c r="V36" i="2"/>
  <c r="V11" i="2"/>
  <c r="V31" i="2"/>
  <c r="V10" i="2"/>
  <c r="V42" i="2"/>
  <c r="V41" i="2"/>
  <c r="V38" i="2"/>
  <c r="V19" i="2"/>
  <c r="V34" i="2"/>
  <c r="V13" i="2"/>
  <c r="V20" i="2"/>
  <c r="V21" i="2"/>
  <c r="V26" i="2"/>
  <c r="V27" i="2"/>
  <c r="AB32" i="2"/>
  <c r="V32" i="2"/>
  <c r="P7" i="2"/>
  <c r="P39" i="2"/>
  <c r="P33" i="2"/>
  <c r="P43" i="2"/>
  <c r="P24" i="2"/>
  <c r="P25" i="2"/>
  <c r="P15" i="2"/>
  <c r="P18" i="2"/>
  <c r="P12" i="2"/>
  <c r="P30" i="2"/>
  <c r="P4" i="2"/>
  <c r="P6" i="2"/>
  <c r="P5" i="2"/>
  <c r="P23" i="2"/>
  <c r="P17" i="2"/>
  <c r="P40" i="2"/>
  <c r="P22" i="2"/>
  <c r="P28" i="2"/>
  <c r="P14" i="2"/>
  <c r="P35" i="2"/>
  <c r="P9" i="2"/>
  <c r="P29" i="2"/>
  <c r="P37" i="2"/>
  <c r="P8" i="2"/>
  <c r="P16" i="2"/>
  <c r="P36" i="2"/>
  <c r="P11" i="2"/>
  <c r="P31" i="2"/>
  <c r="P10" i="2"/>
  <c r="P42" i="2"/>
  <c r="P41" i="2"/>
  <c r="P38" i="2"/>
  <c r="P19" i="2"/>
  <c r="P34" i="2"/>
  <c r="P13" i="2"/>
  <c r="P20" i="2"/>
  <c r="P21" i="2"/>
  <c r="P26" i="2"/>
  <c r="P27" i="2"/>
  <c r="P32" i="2"/>
  <c r="J7" i="2"/>
  <c r="J39" i="2"/>
  <c r="J33" i="2"/>
  <c r="J43" i="2"/>
  <c r="J24" i="2"/>
  <c r="J25" i="2"/>
  <c r="J15" i="2"/>
  <c r="J18" i="2"/>
  <c r="J12" i="2"/>
  <c r="J30" i="2"/>
  <c r="J4" i="2"/>
  <c r="J6" i="2"/>
  <c r="J5" i="2"/>
  <c r="J23" i="2"/>
  <c r="J17" i="2"/>
  <c r="J40" i="2"/>
  <c r="J22" i="2"/>
  <c r="J28" i="2"/>
  <c r="J14" i="2"/>
  <c r="J35" i="2"/>
  <c r="J9" i="2"/>
  <c r="J29" i="2"/>
  <c r="J37" i="2"/>
  <c r="J8" i="2"/>
  <c r="J16" i="2"/>
  <c r="J36" i="2"/>
  <c r="J11" i="2"/>
  <c r="J31" i="2"/>
  <c r="J10" i="2"/>
  <c r="J42" i="2"/>
  <c r="J41" i="2"/>
  <c r="J38" i="2"/>
  <c r="J19" i="2"/>
  <c r="J34" i="2"/>
  <c r="J13" i="2"/>
  <c r="J20" i="2"/>
  <c r="J21" i="2"/>
  <c r="J26" i="2"/>
  <c r="J27" i="2"/>
  <c r="J32" i="2"/>
  <c r="C29" i="2" l="1"/>
  <c r="D29" i="2" s="1"/>
  <c r="C28" i="2"/>
  <c r="D28" i="2" s="1"/>
  <c r="C39" i="2"/>
  <c r="D39" i="2" s="1"/>
  <c r="C30" i="2"/>
  <c r="D30" i="2" s="1"/>
  <c r="C25" i="2"/>
  <c r="D25" i="2" s="1"/>
  <c r="C36" i="2"/>
  <c r="D36" i="2" s="1"/>
  <c r="C23" i="2"/>
  <c r="D23" i="2" s="1"/>
  <c r="C34" i="2"/>
  <c r="D34" i="2" s="1"/>
  <c r="C26" i="2"/>
  <c r="D26" i="2" s="1"/>
  <c r="C42" i="2"/>
  <c r="D42" i="2" s="1"/>
  <c r="C43" i="2"/>
  <c r="D43" i="2" s="1"/>
  <c r="C27" i="2"/>
  <c r="D27" i="2" s="1"/>
  <c r="C13" i="2"/>
  <c r="D13" i="2" s="1"/>
  <c r="C41" i="2"/>
  <c r="D41" i="2" s="1"/>
  <c r="C11" i="2"/>
  <c r="D11" i="2" s="1"/>
  <c r="C37" i="2"/>
  <c r="D37" i="2" s="1"/>
  <c r="C14" i="2"/>
  <c r="D14" i="2" s="1"/>
  <c r="C17" i="2"/>
  <c r="D17" i="2" s="1"/>
  <c r="C4" i="2"/>
  <c r="D4" i="2" s="1"/>
  <c r="C15" i="2"/>
  <c r="D15" i="2" s="1"/>
  <c r="C33" i="2"/>
  <c r="D33" i="2" s="1"/>
  <c r="C32" i="2"/>
  <c r="D32" i="2" s="1"/>
  <c r="C20" i="2"/>
  <c r="D20" i="2" s="1"/>
  <c r="C38" i="2"/>
  <c r="D38" i="2" s="1"/>
  <c r="C31" i="2"/>
  <c r="D31" i="2" s="1"/>
  <c r="C8" i="2"/>
  <c r="D8" i="2" s="1"/>
  <c r="C35" i="2"/>
  <c r="D35" i="2" s="1"/>
  <c r="C40" i="2"/>
  <c r="D40" i="2" s="1"/>
  <c r="C6" i="2"/>
  <c r="D6" i="2" s="1"/>
  <c r="C18" i="2"/>
  <c r="D18" i="2" s="1"/>
  <c r="C21" i="2"/>
  <c r="D21" i="2" s="1"/>
  <c r="C19" i="2"/>
  <c r="D19" i="2" s="1"/>
  <c r="C10" i="2"/>
  <c r="D10" i="2" s="1"/>
  <c r="C16" i="2"/>
  <c r="D16" i="2" s="1"/>
  <c r="C9" i="2"/>
  <c r="D9" i="2" s="1"/>
  <c r="C22" i="2"/>
  <c r="D22" i="2" s="1"/>
  <c r="C5" i="2"/>
  <c r="D5" i="2" s="1"/>
  <c r="C12" i="2"/>
  <c r="D12" i="2" s="1"/>
  <c r="C24" i="2"/>
  <c r="D24" i="2" s="1"/>
  <c r="C7" i="2"/>
  <c r="D7" i="2" s="1"/>
</calcChain>
</file>

<file path=xl/sharedStrings.xml><?xml version="1.0" encoding="utf-8"?>
<sst xmlns="http://schemas.openxmlformats.org/spreadsheetml/2006/main" count="164" uniqueCount="142">
  <si>
    <t>Behaalde scores</t>
  </si>
  <si>
    <t>GEM</t>
  </si>
  <si>
    <t>NIEUWE BAKKEN HEEMSKERK HS-50</t>
  </si>
  <si>
    <t>1 x EERDER GEBRUIKTE BAKKEN HEEMSKERK HS-50</t>
  </si>
  <si>
    <t>Resultaten bakkentest Heemskerk HS-50 op 14 januari 2023 te Kudelstaart</t>
  </si>
  <si>
    <t>Wijnand Springin'tveld</t>
  </si>
  <si>
    <t>Marja Springin'tveld</t>
  </si>
  <si>
    <t>Sjaak Siebeling</t>
  </si>
  <si>
    <t>Petra Houweling</t>
  </si>
  <si>
    <t>Elisa de Jong</t>
  </si>
  <si>
    <t>Iko van Elburg</t>
  </si>
  <si>
    <t>Anouschka Ploeger</t>
  </si>
  <si>
    <t>Tiny Amsing</t>
  </si>
  <si>
    <t>Maria Baggen</t>
  </si>
  <si>
    <t>Conny Offerman</t>
  </si>
  <si>
    <t>Albert Geleijn</t>
  </si>
  <si>
    <t>Theo van Leijden</t>
  </si>
  <si>
    <t>Wim Voorbij</t>
  </si>
  <si>
    <t>Mirjam van den Berg</t>
  </si>
  <si>
    <t>Hans van Leeuwen</t>
  </si>
  <si>
    <t>Patrick Haring</t>
  </si>
  <si>
    <t>Jacob van 't Hof</t>
  </si>
  <si>
    <t>Karin Dijkstra</t>
  </si>
  <si>
    <t>Leo van Tiem</t>
  </si>
  <si>
    <t>Rob Aland</t>
  </si>
  <si>
    <t>Gerard Koppes</t>
  </si>
  <si>
    <t>Eric Roosendaal</t>
  </si>
  <si>
    <t>Tom Boerman</t>
  </si>
  <si>
    <t>Jan Oostenbrink</t>
  </si>
  <si>
    <t>Siem Oostenbrink</t>
  </si>
  <si>
    <t>Jan Drent</t>
  </si>
  <si>
    <t>Anneke de Groot</t>
  </si>
  <si>
    <t>Bert-Jan Walaardt</t>
  </si>
  <si>
    <t>Jacqueline Heijnis</t>
  </si>
  <si>
    <t>Jaap Ploeger</t>
  </si>
  <si>
    <t>Tiny Ploeger</t>
  </si>
  <si>
    <t>Joke de Haan</t>
  </si>
  <si>
    <t>Marcel Oostrom</t>
  </si>
  <si>
    <t>Cock Tukker</t>
  </si>
  <si>
    <t>SUB</t>
  </si>
  <si>
    <t>TOT</t>
  </si>
  <si>
    <t>Ronald v.d. Meer (fabr.)</t>
  </si>
  <si>
    <t>Alex Pietersen</t>
  </si>
  <si>
    <t>John de Vries</t>
  </si>
  <si>
    <t>Kees Kuypers</t>
  </si>
  <si>
    <t>Mahjan Yari</t>
  </si>
  <si>
    <t>Peter v.d. Zalm</t>
  </si>
  <si>
    <t>Startbak</t>
  </si>
  <si>
    <t>Peter v.d. Zalm heeft alleen ronde 3 en 4 meegespeeld</t>
  </si>
  <si>
    <t>Nieuwe bakken zonder Peter v.d. Zalm gemiddeld 113,59</t>
  </si>
  <si>
    <t>De 1x eerder bespeelde bakken zonder bak 20 gemiddeld 110,7. Toch mogelijk gladder tgv aardappelmeel dat eerder gebruikt was</t>
  </si>
  <si>
    <t>Nieuwe bakken 113,26 gemiddeld, de 1x eerder gebruikte bakken 112,00. Geen significant verschil op het eerste gezicht</t>
  </si>
  <si>
    <t>Bij de 1x eerder gebruikte bakken scoren 4 bakken duidelijk wat lager (onder de 110 gemiddeld)</t>
  </si>
  <si>
    <t>14 van de 20 bakken scoren tussen 110 en 114 gemiddeld.</t>
  </si>
  <si>
    <t>Lastige 1 (4x)</t>
  </si>
  <si>
    <t>Combineren gaat prima (2x)</t>
  </si>
  <si>
    <t>Tussenrand vakken te hoog</t>
  </si>
  <si>
    <t>Lastig om te combineren</t>
  </si>
  <si>
    <t>Glad, schijven komen terug (10x)</t>
  </si>
  <si>
    <t>Lastige 2</t>
  </si>
  <si>
    <t>Kanten lastig (10x)</t>
  </si>
  <si>
    <t>Redelijk te doen (3x)</t>
  </si>
  <si>
    <t>Kanten kwestie van tijd</t>
  </si>
  <si>
    <t>Stoot vinger aan afzetplankje</t>
  </si>
  <si>
    <t>Kanten kwestie van tijd (2x)</t>
  </si>
  <si>
    <t>Mooie bak, prima (9x)</t>
  </si>
  <si>
    <t>Redelijk te doen (4x)</t>
  </si>
  <si>
    <t>Combineren gaat prima (4x)</t>
  </si>
  <si>
    <t>Kanten lastig (13x)</t>
  </si>
  <si>
    <t>Sturen schijven gaat niet</t>
  </si>
  <si>
    <t>Prima sjoelschijven</t>
  </si>
  <si>
    <t>Stuiteren valt mee (3x)</t>
  </si>
  <si>
    <t>Glad, schijven komen terug (16x)</t>
  </si>
  <si>
    <t>Bodemplaat beïnvloedt schijf bij 4</t>
  </si>
  <si>
    <t>Mooie bak, prima (2x)</t>
  </si>
  <si>
    <t>Vakken te glad, stenen komen terug</t>
  </si>
  <si>
    <t>Goed te doen (8x)</t>
  </si>
  <si>
    <t>Prima sjoelschijven (2x)</t>
  </si>
  <si>
    <t>Opstaande rand te hoog (begin + vak)</t>
  </si>
  <si>
    <t>Het sjoelt anders (2x)</t>
  </si>
  <si>
    <t>Lekker gladde schijven (3x)</t>
  </si>
  <si>
    <t>Stroef in de vakken (2x)</t>
  </si>
  <si>
    <t>Schijven glijden niet vloeiend, stabiel</t>
  </si>
  <si>
    <t>Je moet rustig gooien (2x)</t>
  </si>
  <si>
    <t>Je moet rustig gooien (3x)</t>
  </si>
  <si>
    <t>Lastige 1 (9x)</t>
  </si>
  <si>
    <t>Lastig om te combineren (6x)</t>
  </si>
  <si>
    <t>Drama</t>
  </si>
  <si>
    <t>Afmeting vakken ongelijk</t>
  </si>
  <si>
    <t>Stroeve bakken (2x)</t>
  </si>
  <si>
    <t>Opstaande rand te hoog (begin + vak) (2x)</t>
  </si>
  <si>
    <t>Je moet rustig gooien (8x)</t>
  </si>
  <si>
    <t>Redelijk te doen (10x)</t>
  </si>
  <si>
    <t>Alle bakken lastig. De fik erin!</t>
  </si>
  <si>
    <t>Moeilijk te sjoelen</t>
  </si>
  <si>
    <t>Lastig schijven vast te houden</t>
  </si>
  <si>
    <t>Bakken zijn allemaal hetzelfde (2x)</t>
  </si>
  <si>
    <t>Technisch goede bakken, stevig</t>
  </si>
  <si>
    <t>Schijven (tijdelijk) ruilen met Schilte?</t>
  </si>
  <si>
    <t>Scores lager, zorgt voor demotivatie</t>
  </si>
  <si>
    <t>Bak 20 veruit de beste bak</t>
  </si>
  <si>
    <t>Rand tussen vak 3 en 4 zit los</t>
  </si>
  <si>
    <t>Bak 20 veruit de beste bak (3x)</t>
  </si>
  <si>
    <t>Hogere klassen</t>
  </si>
  <si>
    <t>Lagere klassen</t>
  </si>
  <si>
    <t>Kanten lastig (36x)</t>
  </si>
  <si>
    <t>Lastige 1 (12x)</t>
  </si>
  <si>
    <t>Glad, schijven komen terug (28x)</t>
  </si>
  <si>
    <t>Combineren gaat prima (8x)</t>
  </si>
  <si>
    <t>Mooie bak, prima (19x)</t>
  </si>
  <si>
    <t>Goed te doen (16x)</t>
  </si>
  <si>
    <t>Kanten kwestie van tijd (5x)</t>
  </si>
  <si>
    <t>Opstaande rand te hoog (begin + vak) (3x)</t>
  </si>
  <si>
    <t>schijven</t>
  </si>
  <si>
    <t>bodemplaat</t>
  </si>
  <si>
    <t>zijkanten</t>
  </si>
  <si>
    <t>Drama (6x)</t>
  </si>
  <si>
    <t>Prima sjoelschijven (6x)</t>
  </si>
  <si>
    <t>Mooie bak, prima (16x)</t>
  </si>
  <si>
    <t>Kanten prima te doen (3x)</t>
  </si>
  <si>
    <t>bak 1-10</t>
  </si>
  <si>
    <t>Lastige 2 (8x)</t>
  </si>
  <si>
    <t>Moeilijk te sjoelen (6x)</t>
  </si>
  <si>
    <t>Glad, schijven komen terug (42x)</t>
  </si>
  <si>
    <t>Kanten lastig (22x)</t>
  </si>
  <si>
    <t>Redelijk te doen (22x)</t>
  </si>
  <si>
    <t>algemeen</t>
  </si>
  <si>
    <t>Je moet rustig gooien (13x)</t>
  </si>
  <si>
    <t>Opstaande rand te hoog (begin + vak) (4x)</t>
  </si>
  <si>
    <t>bak 11-20</t>
  </si>
  <si>
    <t>bak overig (afwerking)</t>
  </si>
  <si>
    <t>combi schijven-bodem</t>
  </si>
  <si>
    <t>Mooie donkere bodemplaat (2x)</t>
  </si>
  <si>
    <t>Cijfermatig</t>
  </si>
  <si>
    <t>Naar aanleiding van de evaluatieformulieren</t>
  </si>
  <si>
    <t>Schijven komen (te) veel terug, door combi gladde bodemplaat en schijven. Bodemplaat zou iets minder glad moeten zijn of schijven ruwer, hoewel deze als prettig worden ervaren. Iets ruwere schijven liggen nog beter in de hand</t>
  </si>
  <si>
    <t>Het materiaal (de schijf) voelt prettig aan. Ook het contrast tussen de bodem (donker) en schijven (licht) is prettig. Alternatief zou nog kunnen zijn om deze lichte schijven te gebruiken met “scherpe” rand (zoals de huidige Schilte schijven. Maar zeker niet te glad</t>
  </si>
  <si>
    <t>De zijkanten (beuken) zijn veel te hard. Hierdoor kunnen de vakken 1 en 2 nauwelijks goed gespeeld worden. De 2 valt nog mee, maar vooral met de 1 hebben bijna alle spelers heel veel moeite. De schijf komt ver terug van de (harde) zijwand, waardoor deze eerder in de 4 gaat dan in de 1. Oplossing zou kunnen zijn een zijwand van zachter hout (meranti) zoals Schilte nu gebruikt</t>
  </si>
  <si>
    <t>Hoewel de bakken er technisch perfect uit zien, vindt men de opstaande randen iets te hoog. Zeker aan het begin van de bak (vóór de afzetbalk) maar ook bij de vakken, waardoor zowel jurylid als sjoeler niet goed kunnen zien hoeveel schijven er in de vakken liggen. Ook de poortenbalk zou iets lager kunnen</t>
  </si>
  <si>
    <t>Met de nodige aanpassingen zou de bak zeker een aanwinst kunnen zijn</t>
  </si>
  <si>
    <r>
      <t>Als je rustig gooit is het echter redelijk goed te doen, er kan over het algemeen aardig gecombineerd worden, zolang de 1</t>
    </r>
    <r>
      <rPr>
        <vertAlign val="superscript"/>
        <sz val="11"/>
        <rFont val="Calibri"/>
        <family val="2"/>
        <scheme val="minor"/>
      </rPr>
      <t>e</t>
    </r>
    <r>
      <rPr>
        <sz val="11"/>
        <rFont val="Calibri"/>
        <family val="2"/>
        <scheme val="minor"/>
      </rPr>
      <t> schijven “goed” komen te liggen. De middenvakken kunnen om die reden goed gevuld worden in de 1</t>
    </r>
    <r>
      <rPr>
        <vertAlign val="superscript"/>
        <sz val="11"/>
        <rFont val="Calibri"/>
        <family val="2"/>
        <scheme val="minor"/>
      </rPr>
      <t>e</t>
    </r>
    <r>
      <rPr>
        <sz val="11"/>
        <rFont val="Calibri"/>
        <family val="2"/>
        <scheme val="minor"/>
      </rPr>
      <t> onderbeurt</t>
    </r>
  </si>
  <si>
    <t>Op iedere bak is ten minste 1x 140 of meer gescoord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</si>
</sst>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1"/>
      <color rgb="FF0000FF"/>
      <name val="Calibri"/>
      <family val="2"/>
      <scheme val="minor"/>
    </font>
    <font>
      <sz val="26"/>
      <color theme="1"/>
      <name val="Calibri"/>
      <family val="2"/>
      <scheme val="minor"/>
    </font>
    <font>
      <b/>
      <sz val="11"/>
      <name val="Calibri"/>
      <family val="2"/>
      <scheme val="minor"/>
    </font>
    <font>
      <b/>
      <sz val="12"/>
      <color theme="1"/>
      <name val="Calibri"/>
      <family val="2"/>
      <scheme val="minor"/>
    </font>
    <font>
      <b/>
      <sz val="9"/>
      <color theme="1"/>
      <name val="Calibri"/>
      <family val="2"/>
      <scheme val="minor"/>
    </font>
    <font>
      <b/>
      <sz val="12"/>
      <color rgb="FF0000FF"/>
      <name val="Calibri"/>
      <family val="2"/>
      <scheme val="minor"/>
    </font>
    <font>
      <sz val="16"/>
      <color theme="1"/>
      <name val="Calibri"/>
      <family val="2"/>
      <scheme val="minor"/>
    </font>
    <font>
      <sz val="11"/>
      <name val="Calibri"/>
      <family val="2"/>
      <scheme val="minor"/>
    </font>
    <font>
      <sz val="11"/>
      <color theme="0"/>
      <name val="Calibri"/>
      <family val="2"/>
      <scheme val="minor"/>
    </font>
    <font>
      <b/>
      <sz val="26"/>
      <color rgb="FF00B050"/>
      <name val="Calibri"/>
      <family val="2"/>
      <scheme val="minor"/>
    </font>
    <font>
      <sz val="26"/>
      <color rgb="FFFF0000"/>
      <name val="Calibri"/>
      <family val="2"/>
      <scheme val="minor"/>
    </font>
    <font>
      <b/>
      <sz val="11"/>
      <color rgb="FFFF0000"/>
      <name val="Calibri"/>
      <family val="2"/>
      <scheme val="minor"/>
    </font>
    <font>
      <vertAlign val="superscript"/>
      <sz val="11"/>
      <name val="Calibri"/>
      <family val="2"/>
      <scheme val="minor"/>
    </font>
  </fonts>
  <fills count="1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CCFF"/>
        <bgColor indexed="64"/>
      </patternFill>
    </fill>
    <fill>
      <patternFill patternType="solid">
        <fgColor rgb="FFCCCCFF"/>
        <bgColor indexed="64"/>
      </patternFill>
    </fill>
    <fill>
      <patternFill patternType="solid">
        <fgColor rgb="FFFF00FF"/>
        <bgColor indexed="64"/>
      </patternFill>
    </fill>
    <fill>
      <patternFill patternType="solid">
        <fgColor rgb="FFFF7C80"/>
        <bgColor indexed="64"/>
      </patternFill>
    </fill>
    <fill>
      <patternFill patternType="solid">
        <fgColor rgb="FF00B0F0"/>
        <bgColor indexed="64"/>
      </patternFill>
    </fill>
    <fill>
      <patternFill patternType="solid">
        <fgColor rgb="FF66FFFF"/>
        <bgColor indexed="64"/>
      </patternFill>
    </fill>
    <fill>
      <patternFill patternType="solid">
        <fgColor rgb="FF00FFCC"/>
        <bgColor indexed="64"/>
      </patternFill>
    </fill>
    <fill>
      <patternFill patternType="solid">
        <fgColor rgb="FF00FF00"/>
        <bgColor indexed="64"/>
      </patternFill>
    </fill>
    <fill>
      <patternFill patternType="solid">
        <fgColor rgb="FFCCFF66"/>
        <bgColor indexed="64"/>
      </patternFill>
    </fill>
    <fill>
      <patternFill patternType="solid">
        <fgColor rgb="FFFFC000"/>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n">
        <color indexed="64"/>
      </left>
      <right/>
      <top/>
      <bottom/>
      <diagonal/>
    </border>
    <border>
      <left style="thin">
        <color indexed="64"/>
      </left>
      <right style="thin">
        <color indexed="64"/>
      </right>
      <top/>
      <bottom/>
      <diagonal/>
    </border>
    <border>
      <left style="thick">
        <color rgb="FF0000FF"/>
      </left>
      <right/>
      <top/>
      <bottom/>
      <diagonal/>
    </border>
    <border>
      <left/>
      <right style="thick">
        <color rgb="FF0000FF"/>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4" borderId="6" xfId="0" applyFill="1" applyBorder="1" applyAlignment="1">
      <alignment horizontal="center" vertical="center"/>
    </xf>
    <xf numFmtId="164" fontId="6" fillId="7" borderId="8" xfId="0" applyNumberFormat="1" applyFont="1" applyFill="1" applyBorder="1" applyAlignment="1">
      <alignment horizontal="center" vertical="center"/>
    </xf>
    <xf numFmtId="164" fontId="6" fillId="7" borderId="9" xfId="0" applyNumberFormat="1" applyFont="1" applyFill="1" applyBorder="1" applyAlignment="1">
      <alignment horizontal="center" vertical="center"/>
    </xf>
    <xf numFmtId="164" fontId="1" fillId="4" borderId="10" xfId="0" applyNumberFormat="1"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4" borderId="13" xfId="0" applyFont="1" applyFill="1" applyBorder="1" applyAlignment="1">
      <alignment horizontal="center" vertical="center"/>
    </xf>
    <xf numFmtId="164" fontId="6" fillId="4" borderId="10" xfId="0" applyNumberFormat="1" applyFont="1" applyFill="1" applyBorder="1" applyAlignment="1">
      <alignment horizontal="center" vertical="center"/>
    </xf>
    <xf numFmtId="0" fontId="0" fillId="5" borderId="6" xfId="0" applyFill="1" applyBorder="1" applyAlignment="1">
      <alignment horizontal="center" vertical="center"/>
    </xf>
    <xf numFmtId="0" fontId="0" fillId="9" borderId="6" xfId="0" applyFill="1" applyBorder="1" applyAlignment="1">
      <alignment horizontal="center" vertical="center"/>
    </xf>
    <xf numFmtId="164" fontId="6" fillId="8" borderId="8" xfId="0" applyNumberFormat="1" applyFont="1" applyFill="1" applyBorder="1" applyAlignment="1">
      <alignment horizontal="center" vertical="center"/>
    </xf>
    <xf numFmtId="164" fontId="6" fillId="8" borderId="9" xfId="0" applyNumberFormat="1"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0" fillId="10" borderId="6" xfId="0" applyFill="1" applyBorder="1" applyAlignment="1">
      <alignment horizontal="center" vertical="center"/>
    </xf>
    <xf numFmtId="0" fontId="1" fillId="7" borderId="7" xfId="0" applyFont="1" applyFill="1" applyBorder="1" applyAlignment="1">
      <alignment horizontal="center" vertical="center"/>
    </xf>
    <xf numFmtId="0" fontId="1" fillId="2" borderId="13" xfId="0" applyFont="1" applyFill="1" applyBorder="1" applyAlignment="1">
      <alignment horizontal="center" vertical="center"/>
    </xf>
    <xf numFmtId="164" fontId="6" fillId="2" borderId="10"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9" fillId="0" borderId="0" xfId="0" applyFont="1"/>
    <xf numFmtId="2" fontId="1" fillId="3" borderId="3" xfId="0" applyNumberFormat="1" applyFont="1" applyFill="1" applyBorder="1" applyAlignment="1">
      <alignment horizontal="right" vertical="center"/>
    </xf>
    <xf numFmtId="0" fontId="10" fillId="0" borderId="0" xfId="0" applyFont="1" applyAlignment="1">
      <alignment vertical="center"/>
    </xf>
    <xf numFmtId="0" fontId="1" fillId="12"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8" borderId="1" xfId="0" applyFont="1" applyFill="1" applyBorder="1" applyAlignment="1">
      <alignment horizontal="center" vertical="center"/>
    </xf>
    <xf numFmtId="0" fontId="0" fillId="0" borderId="15"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13" fillId="0" borderId="1" xfId="0" applyFont="1" applyBorder="1" applyAlignment="1">
      <alignment vertical="center"/>
    </xf>
    <xf numFmtId="0" fontId="0" fillId="0" borderId="1" xfId="0" applyBorder="1" applyAlignment="1">
      <alignment horizontal="left" vertical="center"/>
    </xf>
    <xf numFmtId="0" fontId="9" fillId="0" borderId="1" xfId="0" applyFont="1" applyBorder="1" applyAlignment="1">
      <alignment horizontal="left"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8" fillId="11" borderId="15"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4" fillId="4" borderId="16" xfId="0" applyFont="1" applyFill="1" applyBorder="1" applyAlignment="1">
      <alignment horizontal="center" vertical="center"/>
    </xf>
    <xf numFmtId="0" fontId="4" fillId="4" borderId="0" xfId="0" applyFont="1" applyFill="1" applyAlignment="1">
      <alignment horizontal="center" vertical="center"/>
    </xf>
    <xf numFmtId="0" fontId="4" fillId="4"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Alignment="1">
      <alignment horizontal="center" vertical="center"/>
    </xf>
    <xf numFmtId="0" fontId="4" fillId="2" borderId="17"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14" borderId="3" xfId="0" applyFont="1" applyFill="1" applyBorder="1" applyAlignment="1">
      <alignment horizontal="center" vertical="center"/>
    </xf>
    <xf numFmtId="0" fontId="1" fillId="14" borderId="4"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 fillId="13" borderId="3" xfId="0" applyFont="1" applyFill="1" applyBorder="1" applyAlignment="1">
      <alignment horizontal="center" vertical="center"/>
    </xf>
    <xf numFmtId="0" fontId="1" fillId="13" borderId="4" xfId="0" applyFont="1" applyFill="1" applyBorder="1" applyAlignment="1">
      <alignment horizontal="center" vertical="center"/>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1">
    <cellStyle name="Standaard" xfId="0" builtinId="0"/>
  </cellStyles>
  <dxfs count="0"/>
  <tableStyles count="0" defaultTableStyle="TableStyleMedium9" defaultPivotStyle="PivotStyleLight16"/>
  <colors>
    <mruColors>
      <color rgb="FF66FFFF"/>
      <color rgb="FF00FF00"/>
      <color rgb="FF0000FF"/>
      <color rgb="FFFF00FF"/>
      <color rgb="FFCCFF66"/>
      <color rgb="FF00FFCC"/>
      <color rgb="FFCCCCFF"/>
      <color rgb="FFFFCC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6"/>
  <sheetViews>
    <sheetView tabSelected="1" zoomScaleNormal="100" workbookViewId="0">
      <pane xSplit="2" ySplit="3" topLeftCell="C4" activePane="bottomRight" state="frozen"/>
      <selection pane="topRight" activeCell="B1" sqref="B1"/>
      <selection pane="bottomLeft" activeCell="A4" sqref="A4"/>
      <selection pane="bottomRight" activeCell="B2" sqref="B2:B3"/>
    </sheetView>
  </sheetViews>
  <sheetFormatPr defaultColWidth="9.109375" defaultRowHeight="14.4" x14ac:dyDescent="0.3"/>
  <cols>
    <col min="1" max="1" width="3.6640625" style="1" customWidth="1"/>
    <col min="2" max="2" width="22.44140625" style="1" bestFit="1" customWidth="1"/>
    <col min="3" max="4" width="6.6640625" style="1" customWidth="1"/>
    <col min="5" max="28" width="4.6640625" style="1" customWidth="1"/>
    <col min="29" max="16384" width="9.109375" style="1"/>
  </cols>
  <sheetData>
    <row r="1" spans="1:28" ht="27.75" customHeight="1" thickTop="1" thickBot="1" x14ac:dyDescent="0.35">
      <c r="A1" s="49" t="s">
        <v>4</v>
      </c>
      <c r="B1" s="50"/>
      <c r="C1" s="50"/>
      <c r="D1" s="50"/>
      <c r="E1" s="50"/>
      <c r="F1" s="50"/>
      <c r="G1" s="50"/>
      <c r="H1" s="50"/>
      <c r="I1" s="50"/>
      <c r="J1" s="50"/>
      <c r="K1" s="50"/>
      <c r="L1" s="50"/>
      <c r="M1" s="50"/>
      <c r="N1" s="50"/>
      <c r="O1" s="50"/>
      <c r="P1" s="50"/>
      <c r="Q1" s="50"/>
      <c r="R1" s="50"/>
      <c r="S1" s="50"/>
      <c r="T1" s="50"/>
      <c r="U1" s="50"/>
      <c r="V1" s="50"/>
      <c r="W1" s="50"/>
      <c r="X1" s="50"/>
      <c r="Y1" s="50"/>
      <c r="Z1" s="50"/>
      <c r="AA1" s="50"/>
      <c r="AB1" s="51"/>
    </row>
    <row r="2" spans="1:28" ht="15" customHeight="1" thickTop="1" thickBot="1" x14ac:dyDescent="0.35">
      <c r="B2" s="52" t="s">
        <v>0</v>
      </c>
      <c r="C2" s="54" t="s">
        <v>40</v>
      </c>
      <c r="D2" s="56" t="s">
        <v>1</v>
      </c>
      <c r="E2" s="58" t="s">
        <v>2</v>
      </c>
      <c r="F2" s="59"/>
      <c r="G2" s="59"/>
      <c r="H2" s="59"/>
      <c r="I2" s="59"/>
      <c r="J2" s="59"/>
      <c r="K2" s="59"/>
      <c r="L2" s="59"/>
      <c r="M2" s="59"/>
      <c r="N2" s="59"/>
      <c r="O2" s="59"/>
      <c r="P2" s="60"/>
      <c r="Q2" s="61" t="s">
        <v>3</v>
      </c>
      <c r="R2" s="62"/>
      <c r="S2" s="62"/>
      <c r="T2" s="62"/>
      <c r="U2" s="62"/>
      <c r="V2" s="62"/>
      <c r="W2" s="62"/>
      <c r="X2" s="62"/>
      <c r="Y2" s="62"/>
      <c r="Z2" s="62"/>
      <c r="AA2" s="62"/>
      <c r="AB2" s="63"/>
    </row>
    <row r="3" spans="1:28" ht="15" customHeight="1" thickTop="1" x14ac:dyDescent="0.3">
      <c r="A3" s="31">
        <v>0</v>
      </c>
      <c r="B3" s="53"/>
      <c r="C3" s="55"/>
      <c r="D3" s="57"/>
      <c r="E3" s="12">
        <v>1</v>
      </c>
      <c r="F3" s="13">
        <v>2</v>
      </c>
      <c r="G3" s="13">
        <v>3</v>
      </c>
      <c r="H3" s="13">
        <v>4</v>
      </c>
      <c r="I3" s="13">
        <v>5</v>
      </c>
      <c r="J3" s="14" t="s">
        <v>39</v>
      </c>
      <c r="K3" s="12">
        <v>6</v>
      </c>
      <c r="L3" s="13">
        <v>7</v>
      </c>
      <c r="M3" s="13">
        <v>8</v>
      </c>
      <c r="N3" s="13">
        <v>9</v>
      </c>
      <c r="O3" s="13">
        <v>10</v>
      </c>
      <c r="P3" s="14" t="s">
        <v>39</v>
      </c>
      <c r="Q3" s="20">
        <v>11</v>
      </c>
      <c r="R3" s="21">
        <v>12</v>
      </c>
      <c r="S3" s="21">
        <v>13</v>
      </c>
      <c r="T3" s="21">
        <v>14</v>
      </c>
      <c r="U3" s="21">
        <v>15</v>
      </c>
      <c r="V3" s="24" t="s">
        <v>39</v>
      </c>
      <c r="W3" s="20">
        <v>16</v>
      </c>
      <c r="X3" s="21">
        <v>17</v>
      </c>
      <c r="Y3" s="21">
        <v>18</v>
      </c>
      <c r="Z3" s="21">
        <v>19</v>
      </c>
      <c r="AA3" s="21">
        <v>20</v>
      </c>
      <c r="AB3" s="24" t="s">
        <v>39</v>
      </c>
    </row>
    <row r="4" spans="1:28" x14ac:dyDescent="0.3">
      <c r="A4" s="32">
        <f>A3+1</f>
        <v>1</v>
      </c>
      <c r="B4" t="s">
        <v>30</v>
      </c>
      <c r="C4" s="3">
        <f t="shared" ref="C4:C43" si="0">J4+P4+V4+AB4</f>
        <v>2750</v>
      </c>
      <c r="D4" s="30">
        <f t="shared" ref="D4:D36" si="1">C4/20</f>
        <v>137.5</v>
      </c>
      <c r="E4" s="8">
        <v>144</v>
      </c>
      <c r="F4" s="4">
        <v>126</v>
      </c>
      <c r="G4" s="28">
        <v>140</v>
      </c>
      <c r="H4" s="4">
        <v>144</v>
      </c>
      <c r="I4" s="4">
        <v>140</v>
      </c>
      <c r="J4" s="23">
        <f t="shared" ref="J4:J43" si="2">SUM(E4:I4)</f>
        <v>694</v>
      </c>
      <c r="K4" s="16">
        <v>144</v>
      </c>
      <c r="L4" s="5">
        <v>129</v>
      </c>
      <c r="M4" s="5">
        <v>144</v>
      </c>
      <c r="N4" s="5">
        <v>140</v>
      </c>
      <c r="O4" s="5">
        <v>129</v>
      </c>
      <c r="P4" s="23">
        <f t="shared" ref="P4:P43" si="3">SUM(K4:O4)</f>
        <v>686</v>
      </c>
      <c r="Q4" s="17">
        <v>140</v>
      </c>
      <c r="R4" s="6">
        <v>144</v>
      </c>
      <c r="S4" s="6">
        <v>144</v>
      </c>
      <c r="T4" s="6">
        <v>148</v>
      </c>
      <c r="U4" s="6">
        <v>148</v>
      </c>
      <c r="V4" s="23">
        <f t="shared" ref="V4:V43" si="4">SUM(Q4:U4)</f>
        <v>724</v>
      </c>
      <c r="W4" s="22">
        <v>103</v>
      </c>
      <c r="X4" s="7">
        <v>144</v>
      </c>
      <c r="Y4" s="7">
        <v>127</v>
      </c>
      <c r="Z4" s="7">
        <v>132</v>
      </c>
      <c r="AA4" s="7">
        <v>140</v>
      </c>
      <c r="AB4" s="23">
        <f t="shared" ref="AB4:AB43" si="5">SUM(W4:AA4)</f>
        <v>646</v>
      </c>
    </row>
    <row r="5" spans="1:28" x14ac:dyDescent="0.3">
      <c r="A5" s="32">
        <f t="shared" ref="A5:A43" si="6">A4+1</f>
        <v>2</v>
      </c>
      <c r="B5" t="s">
        <v>28</v>
      </c>
      <c r="C5" s="3">
        <f t="shared" si="0"/>
        <v>2703</v>
      </c>
      <c r="D5" s="30">
        <f t="shared" si="1"/>
        <v>135.15</v>
      </c>
      <c r="E5" s="8">
        <v>129</v>
      </c>
      <c r="F5" s="4">
        <v>144</v>
      </c>
      <c r="G5" s="4">
        <v>144</v>
      </c>
      <c r="H5" s="28">
        <v>131</v>
      </c>
      <c r="I5" s="4">
        <v>131</v>
      </c>
      <c r="J5" s="23">
        <f t="shared" si="2"/>
        <v>679</v>
      </c>
      <c r="K5" s="16">
        <v>140</v>
      </c>
      <c r="L5" s="5">
        <v>140</v>
      </c>
      <c r="M5" s="5">
        <v>129</v>
      </c>
      <c r="N5" s="5">
        <v>144</v>
      </c>
      <c r="O5" s="5">
        <v>144</v>
      </c>
      <c r="P5" s="23">
        <f t="shared" si="3"/>
        <v>697</v>
      </c>
      <c r="Q5" s="17">
        <v>128</v>
      </c>
      <c r="R5" s="6">
        <v>129</v>
      </c>
      <c r="S5" s="6">
        <v>144</v>
      </c>
      <c r="T5" s="6">
        <v>125</v>
      </c>
      <c r="U5" s="6">
        <v>133</v>
      </c>
      <c r="V5" s="23">
        <f t="shared" si="4"/>
        <v>659</v>
      </c>
      <c r="W5" s="22">
        <v>144</v>
      </c>
      <c r="X5" s="7">
        <v>128</v>
      </c>
      <c r="Y5" s="7">
        <v>144</v>
      </c>
      <c r="Z5" s="7">
        <v>124</v>
      </c>
      <c r="AA5" s="7">
        <v>128</v>
      </c>
      <c r="AB5" s="23">
        <f t="shared" si="5"/>
        <v>668</v>
      </c>
    </row>
    <row r="6" spans="1:28" x14ac:dyDescent="0.3">
      <c r="A6" s="32">
        <f t="shared" si="6"/>
        <v>3</v>
      </c>
      <c r="B6" t="s">
        <v>29</v>
      </c>
      <c r="C6" s="3">
        <f t="shared" si="0"/>
        <v>2644</v>
      </c>
      <c r="D6" s="30">
        <f t="shared" si="1"/>
        <v>132.19999999999999</v>
      </c>
      <c r="E6" s="8">
        <v>144</v>
      </c>
      <c r="F6" s="4">
        <v>127</v>
      </c>
      <c r="G6" s="4">
        <v>125</v>
      </c>
      <c r="H6" s="4">
        <v>144</v>
      </c>
      <c r="I6" s="28">
        <v>140</v>
      </c>
      <c r="J6" s="23">
        <f t="shared" si="2"/>
        <v>680</v>
      </c>
      <c r="K6" s="16">
        <v>147</v>
      </c>
      <c r="L6" s="5">
        <v>125</v>
      </c>
      <c r="M6" s="5">
        <v>129</v>
      </c>
      <c r="N6" s="5">
        <v>131</v>
      </c>
      <c r="O6" s="5">
        <v>128</v>
      </c>
      <c r="P6" s="23">
        <f t="shared" si="3"/>
        <v>660</v>
      </c>
      <c r="Q6" s="17">
        <v>115</v>
      </c>
      <c r="R6" s="6">
        <v>127</v>
      </c>
      <c r="S6" s="6">
        <v>140</v>
      </c>
      <c r="T6" s="6">
        <v>128</v>
      </c>
      <c r="U6" s="6">
        <v>148</v>
      </c>
      <c r="V6" s="23">
        <f t="shared" si="4"/>
        <v>658</v>
      </c>
      <c r="W6" s="22">
        <v>127</v>
      </c>
      <c r="X6" s="7">
        <v>140</v>
      </c>
      <c r="Y6" s="7">
        <v>127</v>
      </c>
      <c r="Z6" s="7">
        <v>124</v>
      </c>
      <c r="AA6" s="7">
        <v>128</v>
      </c>
      <c r="AB6" s="23">
        <f t="shared" si="5"/>
        <v>646</v>
      </c>
    </row>
    <row r="7" spans="1:28" x14ac:dyDescent="0.3">
      <c r="A7" s="32">
        <f t="shared" si="6"/>
        <v>4</v>
      </c>
      <c r="B7" t="s">
        <v>38</v>
      </c>
      <c r="C7" s="3">
        <f t="shared" si="0"/>
        <v>2587</v>
      </c>
      <c r="D7" s="30">
        <f t="shared" si="1"/>
        <v>129.35</v>
      </c>
      <c r="E7" s="8">
        <v>126</v>
      </c>
      <c r="F7" s="28">
        <v>113</v>
      </c>
      <c r="G7" s="4">
        <v>140</v>
      </c>
      <c r="H7" s="4">
        <v>144</v>
      </c>
      <c r="I7" s="4">
        <v>144</v>
      </c>
      <c r="J7" s="23">
        <f t="shared" si="2"/>
        <v>667</v>
      </c>
      <c r="K7" s="16">
        <v>140</v>
      </c>
      <c r="L7" s="5">
        <v>124</v>
      </c>
      <c r="M7" s="5">
        <v>109</v>
      </c>
      <c r="N7" s="5">
        <v>142</v>
      </c>
      <c r="O7" s="5">
        <v>117</v>
      </c>
      <c r="P7" s="23">
        <f t="shared" si="3"/>
        <v>632</v>
      </c>
      <c r="Q7" s="17">
        <v>129</v>
      </c>
      <c r="R7" s="6">
        <v>140</v>
      </c>
      <c r="S7" s="6">
        <v>113</v>
      </c>
      <c r="T7" s="6">
        <v>144</v>
      </c>
      <c r="U7" s="6">
        <v>111</v>
      </c>
      <c r="V7" s="23">
        <f t="shared" si="4"/>
        <v>637</v>
      </c>
      <c r="W7" s="22">
        <v>125</v>
      </c>
      <c r="X7" s="7">
        <v>130</v>
      </c>
      <c r="Y7" s="7">
        <v>126</v>
      </c>
      <c r="Z7" s="7">
        <v>140</v>
      </c>
      <c r="AA7" s="7">
        <v>130</v>
      </c>
      <c r="AB7" s="23">
        <f t="shared" si="5"/>
        <v>651</v>
      </c>
    </row>
    <row r="8" spans="1:28" x14ac:dyDescent="0.3">
      <c r="A8" s="32">
        <f t="shared" si="6"/>
        <v>5</v>
      </c>
      <c r="B8" t="s">
        <v>20</v>
      </c>
      <c r="C8" s="3">
        <f t="shared" si="0"/>
        <v>2568</v>
      </c>
      <c r="D8" s="30">
        <f t="shared" si="1"/>
        <v>128.4</v>
      </c>
      <c r="E8" s="8">
        <v>103</v>
      </c>
      <c r="F8" s="4">
        <v>126</v>
      </c>
      <c r="G8" s="4">
        <v>128</v>
      </c>
      <c r="H8" s="28">
        <v>144</v>
      </c>
      <c r="I8" s="4">
        <v>140</v>
      </c>
      <c r="J8" s="23">
        <f t="shared" si="2"/>
        <v>641</v>
      </c>
      <c r="K8" s="16">
        <v>126</v>
      </c>
      <c r="L8" s="5">
        <v>111</v>
      </c>
      <c r="M8" s="5">
        <v>140</v>
      </c>
      <c r="N8" s="5">
        <v>128</v>
      </c>
      <c r="O8" s="5">
        <v>127</v>
      </c>
      <c r="P8" s="23">
        <f t="shared" si="3"/>
        <v>632</v>
      </c>
      <c r="Q8" s="17">
        <v>127</v>
      </c>
      <c r="R8" s="6">
        <v>107</v>
      </c>
      <c r="S8" s="6">
        <v>128</v>
      </c>
      <c r="T8" s="6">
        <v>140</v>
      </c>
      <c r="U8" s="6">
        <v>126</v>
      </c>
      <c r="V8" s="23">
        <f t="shared" si="4"/>
        <v>628</v>
      </c>
      <c r="W8" s="22">
        <v>125</v>
      </c>
      <c r="X8" s="7">
        <v>131</v>
      </c>
      <c r="Y8" s="7">
        <v>127</v>
      </c>
      <c r="Z8" s="7">
        <v>140</v>
      </c>
      <c r="AA8" s="7">
        <v>144</v>
      </c>
      <c r="AB8" s="23">
        <f t="shared" si="5"/>
        <v>667</v>
      </c>
    </row>
    <row r="9" spans="1:28" x14ac:dyDescent="0.3">
      <c r="A9" s="32">
        <f t="shared" si="6"/>
        <v>6</v>
      </c>
      <c r="B9" t="s">
        <v>23</v>
      </c>
      <c r="C9" s="3">
        <f t="shared" si="0"/>
        <v>2553</v>
      </c>
      <c r="D9" s="30">
        <f t="shared" si="1"/>
        <v>127.65</v>
      </c>
      <c r="E9" s="8">
        <v>144</v>
      </c>
      <c r="F9" s="4">
        <v>127</v>
      </c>
      <c r="G9" s="28">
        <v>124</v>
      </c>
      <c r="H9" s="4">
        <v>127</v>
      </c>
      <c r="I9" s="4">
        <v>120</v>
      </c>
      <c r="J9" s="23">
        <f t="shared" si="2"/>
        <v>642</v>
      </c>
      <c r="K9" s="16">
        <v>123</v>
      </c>
      <c r="L9" s="5">
        <v>114</v>
      </c>
      <c r="M9" s="5">
        <v>127</v>
      </c>
      <c r="N9" s="5">
        <v>124</v>
      </c>
      <c r="O9" s="5">
        <v>127</v>
      </c>
      <c r="P9" s="23">
        <f t="shared" si="3"/>
        <v>615</v>
      </c>
      <c r="Q9" s="17">
        <v>129</v>
      </c>
      <c r="R9" s="6">
        <v>128</v>
      </c>
      <c r="S9" s="6">
        <v>127</v>
      </c>
      <c r="T9" s="6">
        <v>123</v>
      </c>
      <c r="U9" s="6">
        <v>111</v>
      </c>
      <c r="V9" s="23">
        <f t="shared" si="4"/>
        <v>618</v>
      </c>
      <c r="W9" s="22">
        <v>124</v>
      </c>
      <c r="X9" s="7">
        <v>144</v>
      </c>
      <c r="Y9" s="7">
        <v>126</v>
      </c>
      <c r="Z9" s="7">
        <v>140</v>
      </c>
      <c r="AA9" s="7">
        <v>144</v>
      </c>
      <c r="AB9" s="23">
        <f t="shared" si="5"/>
        <v>678</v>
      </c>
    </row>
    <row r="10" spans="1:28" x14ac:dyDescent="0.3">
      <c r="A10" s="32">
        <f t="shared" si="6"/>
        <v>7</v>
      </c>
      <c r="B10" t="s">
        <v>15</v>
      </c>
      <c r="C10" s="3">
        <f t="shared" si="0"/>
        <v>2494</v>
      </c>
      <c r="D10" s="30">
        <f t="shared" si="1"/>
        <v>124.7</v>
      </c>
      <c r="E10" s="8">
        <v>110</v>
      </c>
      <c r="F10" s="4">
        <v>127</v>
      </c>
      <c r="G10" s="4">
        <v>128</v>
      </c>
      <c r="H10" s="4">
        <v>125</v>
      </c>
      <c r="I10" s="4">
        <v>128</v>
      </c>
      <c r="J10" s="23">
        <f t="shared" si="2"/>
        <v>618</v>
      </c>
      <c r="K10" s="27">
        <v>123</v>
      </c>
      <c r="L10" s="5">
        <v>120</v>
      </c>
      <c r="M10" s="5">
        <v>133</v>
      </c>
      <c r="N10" s="5">
        <v>127</v>
      </c>
      <c r="O10" s="5">
        <v>125</v>
      </c>
      <c r="P10" s="23">
        <f t="shared" si="3"/>
        <v>628</v>
      </c>
      <c r="Q10" s="17">
        <v>117</v>
      </c>
      <c r="R10" s="6">
        <v>124</v>
      </c>
      <c r="S10" s="6">
        <v>124</v>
      </c>
      <c r="T10" s="6">
        <v>127</v>
      </c>
      <c r="U10" s="6">
        <v>129</v>
      </c>
      <c r="V10" s="23">
        <f t="shared" si="4"/>
        <v>621</v>
      </c>
      <c r="W10" s="22">
        <v>120</v>
      </c>
      <c r="X10" s="7">
        <v>127</v>
      </c>
      <c r="Y10" s="7">
        <v>140</v>
      </c>
      <c r="Z10" s="7">
        <v>109</v>
      </c>
      <c r="AA10" s="7">
        <v>131</v>
      </c>
      <c r="AB10" s="23">
        <f t="shared" si="5"/>
        <v>627</v>
      </c>
    </row>
    <row r="11" spans="1:28" x14ac:dyDescent="0.3">
      <c r="A11" s="32">
        <f t="shared" si="6"/>
        <v>8</v>
      </c>
      <c r="B11" t="s">
        <v>17</v>
      </c>
      <c r="C11" s="3">
        <f t="shared" si="0"/>
        <v>2487</v>
      </c>
      <c r="D11" s="30">
        <f t="shared" si="1"/>
        <v>124.35</v>
      </c>
      <c r="E11" s="8">
        <v>109</v>
      </c>
      <c r="F11" s="4">
        <v>125</v>
      </c>
      <c r="G11" s="4">
        <v>124</v>
      </c>
      <c r="H11" s="4">
        <v>124</v>
      </c>
      <c r="I11" s="28">
        <v>112</v>
      </c>
      <c r="J11" s="23">
        <f t="shared" si="2"/>
        <v>594</v>
      </c>
      <c r="K11" s="16">
        <v>132</v>
      </c>
      <c r="L11" s="5">
        <v>120</v>
      </c>
      <c r="M11" s="5">
        <v>118</v>
      </c>
      <c r="N11" s="5">
        <v>123</v>
      </c>
      <c r="O11" s="5">
        <v>87</v>
      </c>
      <c r="P11" s="23">
        <f t="shared" si="3"/>
        <v>580</v>
      </c>
      <c r="Q11" s="17">
        <v>128</v>
      </c>
      <c r="R11" s="6">
        <v>120</v>
      </c>
      <c r="S11" s="6">
        <v>128</v>
      </c>
      <c r="T11" s="6">
        <v>124</v>
      </c>
      <c r="U11" s="6">
        <v>144</v>
      </c>
      <c r="V11" s="23">
        <f t="shared" si="4"/>
        <v>644</v>
      </c>
      <c r="W11" s="22">
        <v>135</v>
      </c>
      <c r="X11" s="7">
        <v>124</v>
      </c>
      <c r="Y11" s="7">
        <v>135</v>
      </c>
      <c r="Z11" s="7">
        <v>127</v>
      </c>
      <c r="AA11" s="7">
        <v>148</v>
      </c>
      <c r="AB11" s="23">
        <f t="shared" si="5"/>
        <v>669</v>
      </c>
    </row>
    <row r="12" spans="1:28" x14ac:dyDescent="0.3">
      <c r="A12" s="32">
        <f t="shared" si="6"/>
        <v>9</v>
      </c>
      <c r="B12" t="s">
        <v>32</v>
      </c>
      <c r="C12" s="3">
        <f t="shared" si="0"/>
        <v>2429</v>
      </c>
      <c r="D12" s="30">
        <f t="shared" si="1"/>
        <v>121.45</v>
      </c>
      <c r="E12" s="27">
        <v>109</v>
      </c>
      <c r="F12" s="4">
        <v>140</v>
      </c>
      <c r="G12" s="4">
        <v>122</v>
      </c>
      <c r="H12" s="4">
        <v>127</v>
      </c>
      <c r="I12" s="4">
        <v>140</v>
      </c>
      <c r="J12" s="23">
        <f t="shared" si="2"/>
        <v>638</v>
      </c>
      <c r="K12" s="16">
        <v>109</v>
      </c>
      <c r="L12" s="5">
        <v>131</v>
      </c>
      <c r="M12" s="5">
        <v>144</v>
      </c>
      <c r="N12" s="5">
        <v>111</v>
      </c>
      <c r="O12" s="5">
        <v>126</v>
      </c>
      <c r="P12" s="23">
        <f t="shared" si="3"/>
        <v>621</v>
      </c>
      <c r="Q12" s="17">
        <v>108</v>
      </c>
      <c r="R12" s="6">
        <v>130</v>
      </c>
      <c r="S12" s="6">
        <v>127</v>
      </c>
      <c r="T12" s="6">
        <v>86</v>
      </c>
      <c r="U12" s="6">
        <v>86</v>
      </c>
      <c r="V12" s="23">
        <f t="shared" si="4"/>
        <v>537</v>
      </c>
      <c r="W12" s="22">
        <v>127</v>
      </c>
      <c r="X12" s="7">
        <v>140</v>
      </c>
      <c r="Y12" s="7">
        <v>117</v>
      </c>
      <c r="Z12" s="7">
        <v>109</v>
      </c>
      <c r="AA12" s="7">
        <v>140</v>
      </c>
      <c r="AB12" s="23">
        <f t="shared" si="5"/>
        <v>633</v>
      </c>
    </row>
    <row r="13" spans="1:28" x14ac:dyDescent="0.3">
      <c r="A13" s="32">
        <f t="shared" si="6"/>
        <v>10</v>
      </c>
      <c r="B13" t="s">
        <v>10</v>
      </c>
      <c r="C13" s="3">
        <f t="shared" si="0"/>
        <v>2418</v>
      </c>
      <c r="D13" s="30">
        <f t="shared" si="1"/>
        <v>120.9</v>
      </c>
      <c r="E13" s="8">
        <v>123</v>
      </c>
      <c r="F13" s="4">
        <v>113</v>
      </c>
      <c r="G13" s="4">
        <v>124</v>
      </c>
      <c r="H13" s="4">
        <v>127</v>
      </c>
      <c r="I13" s="4">
        <v>123</v>
      </c>
      <c r="J13" s="23">
        <f t="shared" si="2"/>
        <v>610</v>
      </c>
      <c r="K13" s="16">
        <v>124</v>
      </c>
      <c r="L13" s="5">
        <v>128</v>
      </c>
      <c r="M13" s="5">
        <v>128</v>
      </c>
      <c r="N13" s="28">
        <v>123</v>
      </c>
      <c r="O13" s="5">
        <v>124</v>
      </c>
      <c r="P13" s="23">
        <f t="shared" si="3"/>
        <v>627</v>
      </c>
      <c r="Q13" s="17">
        <v>120</v>
      </c>
      <c r="R13" s="6">
        <v>124</v>
      </c>
      <c r="S13" s="6">
        <v>111</v>
      </c>
      <c r="T13" s="6">
        <v>109</v>
      </c>
      <c r="U13" s="6">
        <v>112</v>
      </c>
      <c r="V13" s="23">
        <f t="shared" si="4"/>
        <v>576</v>
      </c>
      <c r="W13" s="22">
        <v>128</v>
      </c>
      <c r="X13" s="7">
        <v>128</v>
      </c>
      <c r="Y13" s="7">
        <v>117</v>
      </c>
      <c r="Z13" s="7">
        <v>106</v>
      </c>
      <c r="AA13" s="7">
        <v>126</v>
      </c>
      <c r="AB13" s="23">
        <f t="shared" si="5"/>
        <v>605</v>
      </c>
    </row>
    <row r="14" spans="1:28" x14ac:dyDescent="0.3">
      <c r="A14" s="32">
        <f t="shared" si="6"/>
        <v>11</v>
      </c>
      <c r="B14" t="s">
        <v>25</v>
      </c>
      <c r="C14" s="3">
        <f t="shared" si="0"/>
        <v>2413</v>
      </c>
      <c r="D14" s="30">
        <f t="shared" si="1"/>
        <v>120.65</v>
      </c>
      <c r="E14" s="8">
        <v>127</v>
      </c>
      <c r="F14" s="4">
        <v>127</v>
      </c>
      <c r="G14" s="4">
        <v>126</v>
      </c>
      <c r="H14" s="4">
        <v>101</v>
      </c>
      <c r="I14" s="4">
        <v>129</v>
      </c>
      <c r="J14" s="23">
        <f t="shared" si="2"/>
        <v>610</v>
      </c>
      <c r="K14" s="16">
        <v>120</v>
      </c>
      <c r="L14" s="5">
        <v>111</v>
      </c>
      <c r="M14" s="5">
        <v>112</v>
      </c>
      <c r="N14" s="5">
        <v>140</v>
      </c>
      <c r="O14" s="5">
        <v>126</v>
      </c>
      <c r="P14" s="23">
        <f t="shared" si="3"/>
        <v>609</v>
      </c>
      <c r="Q14" s="27">
        <v>109</v>
      </c>
      <c r="R14" s="6">
        <v>125</v>
      </c>
      <c r="S14" s="6">
        <v>126</v>
      </c>
      <c r="T14" s="6">
        <v>140</v>
      </c>
      <c r="U14" s="6">
        <v>100</v>
      </c>
      <c r="V14" s="23">
        <f t="shared" si="4"/>
        <v>600</v>
      </c>
      <c r="W14" s="22">
        <v>129</v>
      </c>
      <c r="X14" s="7">
        <v>140</v>
      </c>
      <c r="Y14" s="7">
        <v>106</v>
      </c>
      <c r="Z14" s="7">
        <v>90</v>
      </c>
      <c r="AA14" s="7">
        <v>129</v>
      </c>
      <c r="AB14" s="23">
        <f t="shared" si="5"/>
        <v>594</v>
      </c>
    </row>
    <row r="15" spans="1:28" x14ac:dyDescent="0.3">
      <c r="A15" s="32">
        <f t="shared" si="6"/>
        <v>12</v>
      </c>
      <c r="B15" t="s">
        <v>43</v>
      </c>
      <c r="C15" s="3">
        <f t="shared" si="0"/>
        <v>2397</v>
      </c>
      <c r="D15" s="30">
        <f t="shared" si="1"/>
        <v>119.85</v>
      </c>
      <c r="E15" s="8">
        <v>109</v>
      </c>
      <c r="F15" s="4">
        <v>124</v>
      </c>
      <c r="G15" s="4">
        <v>127</v>
      </c>
      <c r="H15" s="4">
        <v>108</v>
      </c>
      <c r="I15" s="4">
        <v>140</v>
      </c>
      <c r="J15" s="23">
        <f t="shared" si="2"/>
        <v>608</v>
      </c>
      <c r="K15" s="16">
        <v>113</v>
      </c>
      <c r="L15" s="5">
        <v>106</v>
      </c>
      <c r="M15" s="28">
        <v>92</v>
      </c>
      <c r="N15" s="5">
        <v>125</v>
      </c>
      <c r="O15" s="5">
        <v>120</v>
      </c>
      <c r="P15" s="23">
        <f t="shared" si="3"/>
        <v>556</v>
      </c>
      <c r="Q15" s="17">
        <v>112</v>
      </c>
      <c r="R15" s="6">
        <v>120</v>
      </c>
      <c r="S15" s="6">
        <v>124</v>
      </c>
      <c r="T15" s="6">
        <v>128</v>
      </c>
      <c r="U15" s="6">
        <v>124</v>
      </c>
      <c r="V15" s="23">
        <f t="shared" si="4"/>
        <v>608</v>
      </c>
      <c r="W15" s="22">
        <v>102</v>
      </c>
      <c r="X15" s="7">
        <v>126</v>
      </c>
      <c r="Y15" s="7">
        <v>128</v>
      </c>
      <c r="Z15" s="7">
        <v>140</v>
      </c>
      <c r="AA15" s="7">
        <v>129</v>
      </c>
      <c r="AB15" s="23">
        <f t="shared" si="5"/>
        <v>625</v>
      </c>
    </row>
    <row r="16" spans="1:28" x14ac:dyDescent="0.3">
      <c r="A16" s="32">
        <f t="shared" si="6"/>
        <v>13</v>
      </c>
      <c r="B16" t="s">
        <v>19</v>
      </c>
      <c r="C16" s="3">
        <f t="shared" si="0"/>
        <v>2371</v>
      </c>
      <c r="D16" s="30">
        <f t="shared" si="1"/>
        <v>118.55</v>
      </c>
      <c r="E16" s="8">
        <v>142</v>
      </c>
      <c r="F16" s="4">
        <v>112</v>
      </c>
      <c r="G16" s="4">
        <v>123</v>
      </c>
      <c r="H16" s="4">
        <v>123</v>
      </c>
      <c r="I16" s="4">
        <v>127</v>
      </c>
      <c r="J16" s="23">
        <f t="shared" si="2"/>
        <v>627</v>
      </c>
      <c r="K16" s="16">
        <v>121</v>
      </c>
      <c r="L16" s="5">
        <v>125</v>
      </c>
      <c r="M16" s="28">
        <v>123</v>
      </c>
      <c r="N16" s="5">
        <v>109</v>
      </c>
      <c r="O16" s="5">
        <v>124</v>
      </c>
      <c r="P16" s="23">
        <f t="shared" si="3"/>
        <v>602</v>
      </c>
      <c r="Q16" s="17">
        <v>108</v>
      </c>
      <c r="R16" s="6">
        <v>127</v>
      </c>
      <c r="S16" s="6">
        <v>76</v>
      </c>
      <c r="T16" s="6">
        <v>123</v>
      </c>
      <c r="U16" s="6">
        <v>115</v>
      </c>
      <c r="V16" s="23">
        <f t="shared" si="4"/>
        <v>549</v>
      </c>
      <c r="W16" s="22">
        <v>111</v>
      </c>
      <c r="X16" s="7">
        <v>140</v>
      </c>
      <c r="Y16" s="7">
        <v>92</v>
      </c>
      <c r="Z16" s="7">
        <v>122</v>
      </c>
      <c r="AA16" s="7">
        <v>128</v>
      </c>
      <c r="AB16" s="23">
        <f t="shared" si="5"/>
        <v>593</v>
      </c>
    </row>
    <row r="17" spans="1:28" x14ac:dyDescent="0.3">
      <c r="A17" s="32">
        <f t="shared" si="6"/>
        <v>14</v>
      </c>
      <c r="B17" t="s">
        <v>26</v>
      </c>
      <c r="C17" s="3">
        <f t="shared" si="0"/>
        <v>2359</v>
      </c>
      <c r="D17" s="30">
        <f t="shared" si="1"/>
        <v>117.95</v>
      </c>
      <c r="E17" s="8">
        <v>125</v>
      </c>
      <c r="F17" s="4">
        <v>120</v>
      </c>
      <c r="G17" s="4">
        <v>129</v>
      </c>
      <c r="H17" s="4">
        <v>124</v>
      </c>
      <c r="I17" s="4">
        <v>120</v>
      </c>
      <c r="J17" s="23">
        <f t="shared" si="2"/>
        <v>618</v>
      </c>
      <c r="K17" s="16">
        <v>109</v>
      </c>
      <c r="L17" s="28">
        <v>111</v>
      </c>
      <c r="M17" s="5">
        <v>120</v>
      </c>
      <c r="N17" s="5">
        <v>121</v>
      </c>
      <c r="O17" s="5">
        <v>120</v>
      </c>
      <c r="P17" s="23">
        <f t="shared" si="3"/>
        <v>581</v>
      </c>
      <c r="Q17" s="17">
        <v>105</v>
      </c>
      <c r="R17" s="6">
        <v>117</v>
      </c>
      <c r="S17" s="6">
        <v>90</v>
      </c>
      <c r="T17" s="6">
        <v>120</v>
      </c>
      <c r="U17" s="6">
        <v>120</v>
      </c>
      <c r="V17" s="23">
        <f t="shared" si="4"/>
        <v>552</v>
      </c>
      <c r="W17" s="22">
        <v>122</v>
      </c>
      <c r="X17" s="7">
        <v>124</v>
      </c>
      <c r="Y17" s="7">
        <v>111</v>
      </c>
      <c r="Z17" s="7">
        <v>109</v>
      </c>
      <c r="AA17" s="7">
        <v>142</v>
      </c>
      <c r="AB17" s="23">
        <f t="shared" si="5"/>
        <v>608</v>
      </c>
    </row>
    <row r="18" spans="1:28" x14ac:dyDescent="0.3">
      <c r="A18" s="32">
        <f t="shared" si="6"/>
        <v>15</v>
      </c>
      <c r="B18" t="s">
        <v>33</v>
      </c>
      <c r="C18" s="3">
        <f t="shared" si="0"/>
        <v>2335</v>
      </c>
      <c r="D18" s="30">
        <f t="shared" si="1"/>
        <v>116.75</v>
      </c>
      <c r="E18" s="8">
        <v>114</v>
      </c>
      <c r="F18" s="28">
        <v>128</v>
      </c>
      <c r="G18" s="4">
        <v>128</v>
      </c>
      <c r="H18" s="4">
        <v>105</v>
      </c>
      <c r="I18" s="4">
        <v>120</v>
      </c>
      <c r="J18" s="23">
        <f t="shared" si="2"/>
        <v>595</v>
      </c>
      <c r="K18" s="16">
        <v>108</v>
      </c>
      <c r="L18" s="5">
        <v>120</v>
      </c>
      <c r="M18" s="5">
        <v>128</v>
      </c>
      <c r="N18" s="5">
        <v>126</v>
      </c>
      <c r="O18" s="5">
        <v>129</v>
      </c>
      <c r="P18" s="23">
        <f t="shared" si="3"/>
        <v>611</v>
      </c>
      <c r="Q18" s="17">
        <v>104</v>
      </c>
      <c r="R18" s="6">
        <v>95</v>
      </c>
      <c r="S18" s="6">
        <v>127</v>
      </c>
      <c r="T18" s="6">
        <v>105</v>
      </c>
      <c r="U18" s="6">
        <v>108</v>
      </c>
      <c r="V18" s="23">
        <f t="shared" si="4"/>
        <v>539</v>
      </c>
      <c r="W18" s="22">
        <v>106</v>
      </c>
      <c r="X18" s="7">
        <v>108</v>
      </c>
      <c r="Y18" s="7">
        <v>140</v>
      </c>
      <c r="Z18" s="7">
        <v>123</v>
      </c>
      <c r="AA18" s="7">
        <v>113</v>
      </c>
      <c r="AB18" s="23">
        <f t="shared" si="5"/>
        <v>590</v>
      </c>
    </row>
    <row r="19" spans="1:28" x14ac:dyDescent="0.3">
      <c r="A19" s="32">
        <f t="shared" si="6"/>
        <v>16</v>
      </c>
      <c r="B19" t="s">
        <v>12</v>
      </c>
      <c r="C19" s="3">
        <f t="shared" si="0"/>
        <v>2335</v>
      </c>
      <c r="D19" s="30">
        <f t="shared" si="1"/>
        <v>116.75</v>
      </c>
      <c r="E19" s="8">
        <v>109</v>
      </c>
      <c r="F19" s="4">
        <v>82</v>
      </c>
      <c r="G19" s="4">
        <v>142</v>
      </c>
      <c r="H19" s="4">
        <v>126</v>
      </c>
      <c r="I19" s="4">
        <v>113</v>
      </c>
      <c r="J19" s="23">
        <f t="shared" si="2"/>
        <v>572</v>
      </c>
      <c r="K19" s="16">
        <v>128</v>
      </c>
      <c r="L19" s="5">
        <v>123</v>
      </c>
      <c r="M19" s="5">
        <v>107</v>
      </c>
      <c r="N19" s="5">
        <v>123</v>
      </c>
      <c r="O19" s="28">
        <v>116</v>
      </c>
      <c r="P19" s="23">
        <f t="shared" si="3"/>
        <v>597</v>
      </c>
      <c r="Q19" s="17">
        <v>110</v>
      </c>
      <c r="R19" s="6">
        <v>106</v>
      </c>
      <c r="S19" s="6">
        <v>117</v>
      </c>
      <c r="T19" s="6">
        <v>127</v>
      </c>
      <c r="U19" s="6">
        <v>124</v>
      </c>
      <c r="V19" s="23">
        <f t="shared" si="4"/>
        <v>584</v>
      </c>
      <c r="W19" s="22">
        <v>126</v>
      </c>
      <c r="X19" s="7">
        <v>101</v>
      </c>
      <c r="Y19" s="7">
        <v>122</v>
      </c>
      <c r="Z19" s="7">
        <v>109</v>
      </c>
      <c r="AA19" s="7">
        <v>124</v>
      </c>
      <c r="AB19" s="23">
        <f t="shared" si="5"/>
        <v>582</v>
      </c>
    </row>
    <row r="20" spans="1:28" x14ac:dyDescent="0.3">
      <c r="A20" s="32">
        <f t="shared" si="6"/>
        <v>17</v>
      </c>
      <c r="B20" t="s">
        <v>9</v>
      </c>
      <c r="C20" s="3">
        <f t="shared" si="0"/>
        <v>2333</v>
      </c>
      <c r="D20" s="30">
        <f t="shared" si="1"/>
        <v>116.65</v>
      </c>
      <c r="E20" s="8">
        <v>110</v>
      </c>
      <c r="F20" s="4">
        <v>127</v>
      </c>
      <c r="G20" s="4">
        <v>109</v>
      </c>
      <c r="H20" s="4">
        <v>105</v>
      </c>
      <c r="I20" s="4">
        <v>127</v>
      </c>
      <c r="J20" s="23">
        <f t="shared" si="2"/>
        <v>578</v>
      </c>
      <c r="K20" s="27">
        <v>109</v>
      </c>
      <c r="L20" s="5">
        <v>121</v>
      </c>
      <c r="M20" s="5">
        <v>124</v>
      </c>
      <c r="N20" s="5">
        <v>122</v>
      </c>
      <c r="O20" s="5">
        <v>124</v>
      </c>
      <c r="P20" s="23">
        <f t="shared" si="3"/>
        <v>600</v>
      </c>
      <c r="Q20" s="17">
        <v>104</v>
      </c>
      <c r="R20" s="6">
        <v>120</v>
      </c>
      <c r="S20" s="6">
        <v>123</v>
      </c>
      <c r="T20" s="6">
        <v>128</v>
      </c>
      <c r="U20" s="6">
        <v>111</v>
      </c>
      <c r="V20" s="23">
        <f t="shared" si="4"/>
        <v>586</v>
      </c>
      <c r="W20" s="22">
        <v>109</v>
      </c>
      <c r="X20" s="7">
        <v>102</v>
      </c>
      <c r="Y20" s="7">
        <v>109</v>
      </c>
      <c r="Z20" s="7">
        <v>109</v>
      </c>
      <c r="AA20" s="7">
        <v>140</v>
      </c>
      <c r="AB20" s="23">
        <f t="shared" si="5"/>
        <v>569</v>
      </c>
    </row>
    <row r="21" spans="1:28" x14ac:dyDescent="0.3">
      <c r="A21" s="32">
        <f t="shared" si="6"/>
        <v>18</v>
      </c>
      <c r="B21" t="s">
        <v>8</v>
      </c>
      <c r="C21" s="3">
        <f t="shared" si="0"/>
        <v>2331</v>
      </c>
      <c r="D21" s="30">
        <f t="shared" si="1"/>
        <v>116.55</v>
      </c>
      <c r="E21" s="8">
        <v>127</v>
      </c>
      <c r="F21" s="4">
        <v>107</v>
      </c>
      <c r="G21" s="4">
        <v>109</v>
      </c>
      <c r="H21" s="4">
        <v>127</v>
      </c>
      <c r="I21" s="4">
        <v>128</v>
      </c>
      <c r="J21" s="23">
        <f t="shared" si="2"/>
        <v>598</v>
      </c>
      <c r="K21" s="16">
        <v>111</v>
      </c>
      <c r="L21" s="5">
        <v>113</v>
      </c>
      <c r="M21" s="5">
        <v>111</v>
      </c>
      <c r="N21" s="28">
        <v>120</v>
      </c>
      <c r="O21" s="5">
        <v>127</v>
      </c>
      <c r="P21" s="23">
        <f t="shared" si="3"/>
        <v>582</v>
      </c>
      <c r="Q21" s="17">
        <v>112</v>
      </c>
      <c r="R21" s="6">
        <v>120</v>
      </c>
      <c r="S21" s="6">
        <v>111</v>
      </c>
      <c r="T21" s="6">
        <v>122</v>
      </c>
      <c r="U21" s="6">
        <v>114</v>
      </c>
      <c r="V21" s="23">
        <f t="shared" si="4"/>
        <v>579</v>
      </c>
      <c r="W21" s="22">
        <v>105</v>
      </c>
      <c r="X21" s="7">
        <v>112</v>
      </c>
      <c r="Y21" s="7">
        <v>123</v>
      </c>
      <c r="Z21" s="7">
        <v>103</v>
      </c>
      <c r="AA21" s="7">
        <v>129</v>
      </c>
      <c r="AB21" s="23">
        <f t="shared" si="5"/>
        <v>572</v>
      </c>
    </row>
    <row r="22" spans="1:28" x14ac:dyDescent="0.3">
      <c r="A22" s="32">
        <f t="shared" si="6"/>
        <v>19</v>
      </c>
      <c r="B22" t="s">
        <v>44</v>
      </c>
      <c r="C22" s="3">
        <f t="shared" si="0"/>
        <v>2283</v>
      </c>
      <c r="D22" s="30">
        <f t="shared" si="1"/>
        <v>114.15</v>
      </c>
      <c r="E22" s="8">
        <v>119</v>
      </c>
      <c r="F22" s="4">
        <v>125</v>
      </c>
      <c r="G22" s="4">
        <v>148</v>
      </c>
      <c r="H22" s="4">
        <v>115</v>
      </c>
      <c r="I22" s="4">
        <v>84</v>
      </c>
      <c r="J22" s="23">
        <f t="shared" si="2"/>
        <v>591</v>
      </c>
      <c r="K22" s="16">
        <v>107</v>
      </c>
      <c r="L22" s="5">
        <v>84</v>
      </c>
      <c r="M22" s="5">
        <v>100</v>
      </c>
      <c r="N22" s="5">
        <v>106</v>
      </c>
      <c r="O22" s="5">
        <v>125</v>
      </c>
      <c r="P22" s="23">
        <f t="shared" si="3"/>
        <v>522</v>
      </c>
      <c r="Q22" s="17">
        <v>126</v>
      </c>
      <c r="R22" s="28">
        <v>105</v>
      </c>
      <c r="S22" s="6">
        <v>114</v>
      </c>
      <c r="T22" s="6">
        <v>125</v>
      </c>
      <c r="U22" s="6">
        <v>106</v>
      </c>
      <c r="V22" s="23">
        <f t="shared" si="4"/>
        <v>576</v>
      </c>
      <c r="W22" s="22">
        <v>123</v>
      </c>
      <c r="X22" s="7">
        <v>111</v>
      </c>
      <c r="Y22" s="7">
        <v>125</v>
      </c>
      <c r="Z22" s="7">
        <v>106</v>
      </c>
      <c r="AA22" s="7">
        <v>129</v>
      </c>
      <c r="AB22" s="23">
        <f t="shared" si="5"/>
        <v>594</v>
      </c>
    </row>
    <row r="23" spans="1:28" x14ac:dyDescent="0.3">
      <c r="A23" s="32">
        <f t="shared" si="6"/>
        <v>20</v>
      </c>
      <c r="B23" t="s">
        <v>27</v>
      </c>
      <c r="C23" s="3">
        <f t="shared" si="0"/>
        <v>2269</v>
      </c>
      <c r="D23" s="30">
        <f t="shared" si="1"/>
        <v>113.45</v>
      </c>
      <c r="E23" s="8">
        <v>124</v>
      </c>
      <c r="F23" s="4">
        <v>123</v>
      </c>
      <c r="G23" s="4">
        <v>112</v>
      </c>
      <c r="H23" s="4">
        <v>120</v>
      </c>
      <c r="I23" s="4">
        <v>108</v>
      </c>
      <c r="J23" s="23">
        <f t="shared" si="2"/>
        <v>587</v>
      </c>
      <c r="K23" s="16">
        <v>107</v>
      </c>
      <c r="L23" s="5">
        <v>106</v>
      </c>
      <c r="M23" s="5">
        <v>126</v>
      </c>
      <c r="N23" s="5">
        <v>94</v>
      </c>
      <c r="O23" s="5">
        <v>108</v>
      </c>
      <c r="P23" s="23">
        <f t="shared" si="3"/>
        <v>541</v>
      </c>
      <c r="Q23" s="17">
        <v>140</v>
      </c>
      <c r="R23" s="6">
        <v>124</v>
      </c>
      <c r="S23" s="6">
        <v>123</v>
      </c>
      <c r="T23" s="6">
        <v>123</v>
      </c>
      <c r="U23" s="6">
        <v>88</v>
      </c>
      <c r="V23" s="23">
        <f t="shared" si="4"/>
        <v>598</v>
      </c>
      <c r="W23" s="22">
        <v>102</v>
      </c>
      <c r="X23" s="7">
        <v>107</v>
      </c>
      <c r="Y23" s="7">
        <v>87</v>
      </c>
      <c r="Z23" s="7">
        <v>120</v>
      </c>
      <c r="AA23" s="28">
        <v>127</v>
      </c>
      <c r="AB23" s="23">
        <f t="shared" si="5"/>
        <v>543</v>
      </c>
    </row>
    <row r="24" spans="1:28" x14ac:dyDescent="0.3">
      <c r="A24" s="32">
        <f t="shared" si="6"/>
        <v>21</v>
      </c>
      <c r="B24" t="s">
        <v>34</v>
      </c>
      <c r="C24" s="3">
        <f t="shared" si="0"/>
        <v>2223</v>
      </c>
      <c r="D24" s="30">
        <f t="shared" si="1"/>
        <v>111.15</v>
      </c>
      <c r="E24" s="8">
        <v>115</v>
      </c>
      <c r="F24" s="4">
        <v>110</v>
      </c>
      <c r="G24" s="4">
        <v>128</v>
      </c>
      <c r="H24" s="4">
        <v>124</v>
      </c>
      <c r="I24" s="4">
        <v>104</v>
      </c>
      <c r="J24" s="23">
        <f t="shared" si="2"/>
        <v>581</v>
      </c>
      <c r="K24" s="16">
        <v>113</v>
      </c>
      <c r="L24" s="5">
        <v>126</v>
      </c>
      <c r="M24" s="5">
        <v>110</v>
      </c>
      <c r="N24" s="5">
        <v>113</v>
      </c>
      <c r="O24" s="5">
        <v>114</v>
      </c>
      <c r="P24" s="23">
        <f t="shared" si="3"/>
        <v>576</v>
      </c>
      <c r="Q24" s="17">
        <v>98</v>
      </c>
      <c r="R24" s="6">
        <v>96</v>
      </c>
      <c r="S24" s="28">
        <v>111</v>
      </c>
      <c r="T24" s="6">
        <v>86</v>
      </c>
      <c r="U24" s="6">
        <v>95</v>
      </c>
      <c r="V24" s="23">
        <f t="shared" si="4"/>
        <v>486</v>
      </c>
      <c r="W24" s="22">
        <v>117</v>
      </c>
      <c r="X24" s="7">
        <v>113</v>
      </c>
      <c r="Y24" s="7">
        <v>104</v>
      </c>
      <c r="Z24" s="7">
        <v>120</v>
      </c>
      <c r="AA24" s="7">
        <v>126</v>
      </c>
      <c r="AB24" s="23">
        <f t="shared" si="5"/>
        <v>580</v>
      </c>
    </row>
    <row r="25" spans="1:28" x14ac:dyDescent="0.3">
      <c r="A25" s="32">
        <f t="shared" si="6"/>
        <v>22</v>
      </c>
      <c r="B25" s="29" t="s">
        <v>42</v>
      </c>
      <c r="C25" s="3">
        <f t="shared" si="0"/>
        <v>2221</v>
      </c>
      <c r="D25" s="30">
        <f t="shared" si="1"/>
        <v>111.05</v>
      </c>
      <c r="E25" s="27">
        <v>119</v>
      </c>
      <c r="F25" s="4">
        <v>102</v>
      </c>
      <c r="G25" s="4">
        <v>126</v>
      </c>
      <c r="H25" s="4">
        <v>128</v>
      </c>
      <c r="I25" s="4">
        <v>115</v>
      </c>
      <c r="J25" s="23">
        <f t="shared" si="2"/>
        <v>590</v>
      </c>
      <c r="K25" s="16">
        <v>95</v>
      </c>
      <c r="L25" s="5">
        <v>121</v>
      </c>
      <c r="M25" s="5">
        <v>102</v>
      </c>
      <c r="N25" s="5">
        <v>122</v>
      </c>
      <c r="O25" s="5">
        <v>109</v>
      </c>
      <c r="P25" s="23">
        <f t="shared" si="3"/>
        <v>549</v>
      </c>
      <c r="Q25" s="17">
        <v>123</v>
      </c>
      <c r="R25" s="6">
        <v>87</v>
      </c>
      <c r="S25" s="6">
        <v>130</v>
      </c>
      <c r="T25" s="6">
        <v>110</v>
      </c>
      <c r="U25" s="6">
        <v>97</v>
      </c>
      <c r="V25" s="23">
        <f t="shared" si="4"/>
        <v>547</v>
      </c>
      <c r="W25" s="22">
        <v>104</v>
      </c>
      <c r="X25" s="7">
        <v>112</v>
      </c>
      <c r="Y25" s="7">
        <v>120</v>
      </c>
      <c r="Z25" s="7">
        <v>104</v>
      </c>
      <c r="AA25" s="7">
        <v>95</v>
      </c>
      <c r="AB25" s="23">
        <f t="shared" si="5"/>
        <v>535</v>
      </c>
    </row>
    <row r="26" spans="1:28" x14ac:dyDescent="0.3">
      <c r="A26" s="32">
        <f t="shared" si="6"/>
        <v>23</v>
      </c>
      <c r="B26" t="s">
        <v>7</v>
      </c>
      <c r="C26" s="3">
        <f t="shared" si="0"/>
        <v>2198</v>
      </c>
      <c r="D26" s="30">
        <f t="shared" si="1"/>
        <v>109.9</v>
      </c>
      <c r="E26" s="8">
        <v>110</v>
      </c>
      <c r="F26" s="4">
        <v>123</v>
      </c>
      <c r="G26" s="4">
        <v>123</v>
      </c>
      <c r="H26" s="4">
        <v>105</v>
      </c>
      <c r="I26" s="4">
        <v>102</v>
      </c>
      <c r="J26" s="23">
        <f t="shared" si="2"/>
        <v>563</v>
      </c>
      <c r="K26" s="16">
        <v>108</v>
      </c>
      <c r="L26" s="5">
        <v>111</v>
      </c>
      <c r="M26" s="5">
        <v>124</v>
      </c>
      <c r="N26" s="5">
        <v>105</v>
      </c>
      <c r="O26" s="5">
        <v>124</v>
      </c>
      <c r="P26" s="23">
        <f t="shared" si="3"/>
        <v>572</v>
      </c>
      <c r="Q26" s="17">
        <v>109</v>
      </c>
      <c r="R26" s="6">
        <v>88</v>
      </c>
      <c r="S26" s="6">
        <v>92</v>
      </c>
      <c r="T26" s="6">
        <v>111</v>
      </c>
      <c r="U26" s="6">
        <v>123</v>
      </c>
      <c r="V26" s="23">
        <f t="shared" si="4"/>
        <v>523</v>
      </c>
      <c r="W26" s="22">
        <v>113</v>
      </c>
      <c r="X26" s="7">
        <v>104</v>
      </c>
      <c r="Y26" s="7">
        <v>111</v>
      </c>
      <c r="Z26" s="28">
        <v>89</v>
      </c>
      <c r="AA26" s="7">
        <v>123</v>
      </c>
      <c r="AB26" s="23">
        <f t="shared" si="5"/>
        <v>540</v>
      </c>
    </row>
    <row r="27" spans="1:28" x14ac:dyDescent="0.3">
      <c r="A27" s="32">
        <f t="shared" si="6"/>
        <v>24</v>
      </c>
      <c r="B27" t="s">
        <v>6</v>
      </c>
      <c r="C27" s="3">
        <f t="shared" si="0"/>
        <v>2190</v>
      </c>
      <c r="D27" s="30">
        <f t="shared" si="1"/>
        <v>109.5</v>
      </c>
      <c r="E27" s="8">
        <v>93</v>
      </c>
      <c r="F27" s="4">
        <v>106</v>
      </c>
      <c r="G27" s="4">
        <v>108</v>
      </c>
      <c r="H27" s="4">
        <v>108</v>
      </c>
      <c r="I27" s="4">
        <v>88</v>
      </c>
      <c r="J27" s="23">
        <f t="shared" si="2"/>
        <v>503</v>
      </c>
      <c r="K27" s="16">
        <v>106</v>
      </c>
      <c r="L27" s="5">
        <v>92</v>
      </c>
      <c r="M27" s="5">
        <v>126</v>
      </c>
      <c r="N27" s="5">
        <v>106</v>
      </c>
      <c r="O27" s="5">
        <v>125</v>
      </c>
      <c r="P27" s="23">
        <f t="shared" si="3"/>
        <v>555</v>
      </c>
      <c r="Q27" s="17">
        <v>85</v>
      </c>
      <c r="R27" s="6">
        <v>107</v>
      </c>
      <c r="S27" s="6">
        <v>104</v>
      </c>
      <c r="T27" s="6">
        <v>125</v>
      </c>
      <c r="U27" s="28">
        <v>112</v>
      </c>
      <c r="V27" s="23">
        <f t="shared" si="4"/>
        <v>533</v>
      </c>
      <c r="W27" s="22">
        <v>128</v>
      </c>
      <c r="X27" s="7">
        <v>123</v>
      </c>
      <c r="Y27" s="7">
        <v>106</v>
      </c>
      <c r="Z27" s="7">
        <v>120</v>
      </c>
      <c r="AA27" s="7">
        <v>122</v>
      </c>
      <c r="AB27" s="23">
        <f t="shared" si="5"/>
        <v>599</v>
      </c>
    </row>
    <row r="28" spans="1:28" x14ac:dyDescent="0.3">
      <c r="A28" s="32">
        <f t="shared" si="6"/>
        <v>25</v>
      </c>
      <c r="B28" t="s">
        <v>21</v>
      </c>
      <c r="C28" s="3">
        <f t="shared" si="0"/>
        <v>2183</v>
      </c>
      <c r="D28" s="30">
        <f t="shared" si="1"/>
        <v>109.15</v>
      </c>
      <c r="E28" s="8">
        <v>100</v>
      </c>
      <c r="F28" s="4">
        <v>124</v>
      </c>
      <c r="G28" s="4">
        <v>108</v>
      </c>
      <c r="H28" s="4">
        <v>128</v>
      </c>
      <c r="I28" s="4">
        <v>114</v>
      </c>
      <c r="J28" s="23">
        <f t="shared" si="2"/>
        <v>574</v>
      </c>
      <c r="K28" s="16">
        <v>111</v>
      </c>
      <c r="L28" s="5">
        <v>124</v>
      </c>
      <c r="M28" s="5">
        <v>124</v>
      </c>
      <c r="N28" s="5">
        <v>116</v>
      </c>
      <c r="O28" s="28">
        <v>93</v>
      </c>
      <c r="P28" s="23">
        <f t="shared" si="3"/>
        <v>568</v>
      </c>
      <c r="Q28" s="17">
        <v>96</v>
      </c>
      <c r="R28" s="6">
        <v>108</v>
      </c>
      <c r="S28" s="6">
        <v>107</v>
      </c>
      <c r="T28" s="6">
        <v>116</v>
      </c>
      <c r="U28" s="6">
        <v>111</v>
      </c>
      <c r="V28" s="23">
        <f t="shared" si="4"/>
        <v>538</v>
      </c>
      <c r="W28" s="22">
        <v>100</v>
      </c>
      <c r="X28" s="7">
        <v>79</v>
      </c>
      <c r="Y28" s="7">
        <v>107</v>
      </c>
      <c r="Z28" s="7">
        <v>104</v>
      </c>
      <c r="AA28" s="7">
        <v>113</v>
      </c>
      <c r="AB28" s="23">
        <f t="shared" si="5"/>
        <v>503</v>
      </c>
    </row>
    <row r="29" spans="1:28" x14ac:dyDescent="0.3">
      <c r="A29" s="32">
        <f t="shared" si="6"/>
        <v>26</v>
      </c>
      <c r="B29" t="s">
        <v>22</v>
      </c>
      <c r="C29" s="3">
        <f t="shared" si="0"/>
        <v>2164</v>
      </c>
      <c r="D29" s="30">
        <f t="shared" si="1"/>
        <v>108.2</v>
      </c>
      <c r="E29" s="8">
        <v>108</v>
      </c>
      <c r="F29" s="4">
        <v>128</v>
      </c>
      <c r="G29" s="4">
        <v>123</v>
      </c>
      <c r="H29" s="4">
        <v>111</v>
      </c>
      <c r="I29" s="4">
        <v>120</v>
      </c>
      <c r="J29" s="23">
        <f t="shared" si="2"/>
        <v>590</v>
      </c>
      <c r="K29" s="16">
        <v>107</v>
      </c>
      <c r="L29" s="28">
        <v>109</v>
      </c>
      <c r="M29" s="5">
        <v>83</v>
      </c>
      <c r="N29" s="5">
        <v>93</v>
      </c>
      <c r="O29" s="5">
        <v>121</v>
      </c>
      <c r="P29" s="23">
        <f t="shared" si="3"/>
        <v>513</v>
      </c>
      <c r="Q29" s="17">
        <v>83</v>
      </c>
      <c r="R29" s="6">
        <v>109</v>
      </c>
      <c r="S29" s="6">
        <v>121</v>
      </c>
      <c r="T29" s="6">
        <v>127</v>
      </c>
      <c r="U29" s="6">
        <v>97</v>
      </c>
      <c r="V29" s="23">
        <f t="shared" si="4"/>
        <v>537</v>
      </c>
      <c r="W29" s="22">
        <v>105</v>
      </c>
      <c r="X29" s="7">
        <v>107</v>
      </c>
      <c r="Y29" s="7">
        <v>83</v>
      </c>
      <c r="Z29" s="7">
        <v>104</v>
      </c>
      <c r="AA29" s="7">
        <v>125</v>
      </c>
      <c r="AB29" s="23">
        <f t="shared" si="5"/>
        <v>524</v>
      </c>
    </row>
    <row r="30" spans="1:28" x14ac:dyDescent="0.3">
      <c r="A30" s="32">
        <f t="shared" si="6"/>
        <v>27</v>
      </c>
      <c r="B30" t="s">
        <v>31</v>
      </c>
      <c r="C30" s="3">
        <f t="shared" si="0"/>
        <v>2154</v>
      </c>
      <c r="D30" s="30">
        <f t="shared" si="1"/>
        <v>107.7</v>
      </c>
      <c r="E30" s="8">
        <v>91</v>
      </c>
      <c r="F30" s="4">
        <v>100</v>
      </c>
      <c r="G30" s="4">
        <v>108</v>
      </c>
      <c r="H30" s="4">
        <v>100</v>
      </c>
      <c r="I30" s="4">
        <v>106</v>
      </c>
      <c r="J30" s="23">
        <f t="shared" si="2"/>
        <v>505</v>
      </c>
      <c r="K30" s="16">
        <v>99</v>
      </c>
      <c r="L30" s="5">
        <v>105</v>
      </c>
      <c r="M30" s="5">
        <v>108</v>
      </c>
      <c r="N30" s="5">
        <v>113</v>
      </c>
      <c r="O30" s="5">
        <v>107</v>
      </c>
      <c r="P30" s="23">
        <f t="shared" si="3"/>
        <v>532</v>
      </c>
      <c r="Q30" s="27">
        <v>120</v>
      </c>
      <c r="R30" s="6">
        <v>120</v>
      </c>
      <c r="S30" s="6">
        <v>88</v>
      </c>
      <c r="T30" s="6">
        <v>123</v>
      </c>
      <c r="U30" s="6">
        <v>107</v>
      </c>
      <c r="V30" s="23">
        <f t="shared" si="4"/>
        <v>558</v>
      </c>
      <c r="W30" s="22">
        <v>108</v>
      </c>
      <c r="X30" s="7">
        <v>104</v>
      </c>
      <c r="Y30" s="7">
        <v>111</v>
      </c>
      <c r="Z30" s="7">
        <v>109</v>
      </c>
      <c r="AA30" s="7">
        <v>127</v>
      </c>
      <c r="AB30" s="23">
        <f t="shared" si="5"/>
        <v>559</v>
      </c>
    </row>
    <row r="31" spans="1:28" x14ac:dyDescent="0.3">
      <c r="A31" s="32">
        <f t="shared" si="6"/>
        <v>28</v>
      </c>
      <c r="B31" t="s">
        <v>16</v>
      </c>
      <c r="C31" s="3">
        <f t="shared" si="0"/>
        <v>2101</v>
      </c>
      <c r="D31" s="30">
        <f t="shared" si="1"/>
        <v>105.05</v>
      </c>
      <c r="E31" s="8">
        <v>104</v>
      </c>
      <c r="F31" s="4">
        <v>111</v>
      </c>
      <c r="G31" s="4">
        <v>109</v>
      </c>
      <c r="H31" s="4">
        <v>107</v>
      </c>
      <c r="I31" s="4">
        <v>94</v>
      </c>
      <c r="J31" s="23">
        <f t="shared" si="2"/>
        <v>525</v>
      </c>
      <c r="K31" s="16">
        <v>106</v>
      </c>
      <c r="L31" s="5">
        <v>107</v>
      </c>
      <c r="M31" s="5">
        <v>100</v>
      </c>
      <c r="N31" s="5">
        <v>84</v>
      </c>
      <c r="O31" s="5">
        <v>124</v>
      </c>
      <c r="P31" s="23">
        <f t="shared" si="3"/>
        <v>521</v>
      </c>
      <c r="Q31" s="17">
        <v>76</v>
      </c>
      <c r="R31" s="6">
        <v>96</v>
      </c>
      <c r="S31" s="6">
        <v>110</v>
      </c>
      <c r="T31" s="28">
        <v>76</v>
      </c>
      <c r="U31" s="6">
        <v>109</v>
      </c>
      <c r="V31" s="23">
        <f t="shared" si="4"/>
        <v>467</v>
      </c>
      <c r="W31" s="22">
        <v>120</v>
      </c>
      <c r="X31" s="7">
        <v>128</v>
      </c>
      <c r="Y31" s="7">
        <v>107</v>
      </c>
      <c r="Z31" s="7">
        <v>125</v>
      </c>
      <c r="AA31" s="7">
        <v>108</v>
      </c>
      <c r="AB31" s="23">
        <f t="shared" si="5"/>
        <v>588</v>
      </c>
    </row>
    <row r="32" spans="1:28" x14ac:dyDescent="0.3">
      <c r="A32" s="32">
        <f t="shared" si="6"/>
        <v>29</v>
      </c>
      <c r="B32" t="s">
        <v>5</v>
      </c>
      <c r="C32" s="3">
        <f t="shared" si="0"/>
        <v>2077</v>
      </c>
      <c r="D32" s="30">
        <f t="shared" si="1"/>
        <v>103.85</v>
      </c>
      <c r="E32" s="8">
        <v>99</v>
      </c>
      <c r="F32" s="4">
        <v>105</v>
      </c>
      <c r="G32" s="4">
        <v>105</v>
      </c>
      <c r="H32" s="4">
        <v>105</v>
      </c>
      <c r="I32" s="4">
        <v>113</v>
      </c>
      <c r="J32" s="23">
        <f t="shared" si="2"/>
        <v>527</v>
      </c>
      <c r="K32" s="16">
        <v>85</v>
      </c>
      <c r="L32" s="5">
        <v>104</v>
      </c>
      <c r="M32" s="5">
        <v>106</v>
      </c>
      <c r="N32" s="5">
        <v>105</v>
      </c>
      <c r="O32" s="5">
        <v>108</v>
      </c>
      <c r="P32" s="23">
        <f t="shared" si="3"/>
        <v>508</v>
      </c>
      <c r="Q32" s="17">
        <v>106</v>
      </c>
      <c r="R32" s="6">
        <v>108</v>
      </c>
      <c r="S32" s="6">
        <v>93</v>
      </c>
      <c r="T32" s="6">
        <v>108</v>
      </c>
      <c r="U32" s="28">
        <v>106</v>
      </c>
      <c r="V32" s="23">
        <f t="shared" si="4"/>
        <v>521</v>
      </c>
      <c r="W32" s="22">
        <v>104</v>
      </c>
      <c r="X32" s="7">
        <v>108</v>
      </c>
      <c r="Y32" s="7">
        <v>111</v>
      </c>
      <c r="Z32" s="7">
        <v>89</v>
      </c>
      <c r="AA32" s="7">
        <v>109</v>
      </c>
      <c r="AB32" s="23">
        <f t="shared" si="5"/>
        <v>521</v>
      </c>
    </row>
    <row r="33" spans="1:28" x14ac:dyDescent="0.3">
      <c r="A33" s="32">
        <f t="shared" si="6"/>
        <v>30</v>
      </c>
      <c r="B33" t="s">
        <v>36</v>
      </c>
      <c r="C33" s="3">
        <f t="shared" si="0"/>
        <v>2076</v>
      </c>
      <c r="D33" s="30">
        <f t="shared" si="1"/>
        <v>103.8</v>
      </c>
      <c r="E33" s="8">
        <v>84</v>
      </c>
      <c r="F33" s="4">
        <v>93</v>
      </c>
      <c r="G33" s="4">
        <v>122</v>
      </c>
      <c r="H33" s="4">
        <v>108</v>
      </c>
      <c r="I33" s="4">
        <v>107</v>
      </c>
      <c r="J33" s="23">
        <f t="shared" si="2"/>
        <v>514</v>
      </c>
      <c r="K33" s="16">
        <v>120</v>
      </c>
      <c r="L33" s="5">
        <v>91</v>
      </c>
      <c r="M33" s="5">
        <v>87</v>
      </c>
      <c r="N33" s="5">
        <v>123</v>
      </c>
      <c r="O33" s="5">
        <v>106</v>
      </c>
      <c r="P33" s="23">
        <f t="shared" si="3"/>
        <v>527</v>
      </c>
      <c r="Q33" s="17">
        <v>104</v>
      </c>
      <c r="R33" s="6">
        <v>105</v>
      </c>
      <c r="S33" s="28">
        <v>105</v>
      </c>
      <c r="T33" s="6">
        <v>100</v>
      </c>
      <c r="U33" s="6">
        <v>105</v>
      </c>
      <c r="V33" s="23">
        <f t="shared" si="4"/>
        <v>519</v>
      </c>
      <c r="W33" s="22">
        <v>115</v>
      </c>
      <c r="X33" s="7">
        <v>94</v>
      </c>
      <c r="Y33" s="7">
        <v>97</v>
      </c>
      <c r="Z33" s="7">
        <v>103</v>
      </c>
      <c r="AA33" s="7">
        <v>107</v>
      </c>
      <c r="AB33" s="23">
        <f t="shared" si="5"/>
        <v>516</v>
      </c>
    </row>
    <row r="34" spans="1:28" x14ac:dyDescent="0.3">
      <c r="A34" s="32">
        <f t="shared" si="6"/>
        <v>31</v>
      </c>
      <c r="B34" t="s">
        <v>11</v>
      </c>
      <c r="C34" s="3">
        <f t="shared" si="0"/>
        <v>2056</v>
      </c>
      <c r="D34" s="30">
        <f t="shared" si="1"/>
        <v>102.8</v>
      </c>
      <c r="E34" s="8">
        <v>107</v>
      </c>
      <c r="F34" s="4">
        <v>103</v>
      </c>
      <c r="G34" s="4">
        <v>84</v>
      </c>
      <c r="H34" s="4">
        <v>107</v>
      </c>
      <c r="I34" s="4">
        <v>105</v>
      </c>
      <c r="J34" s="23">
        <f t="shared" si="2"/>
        <v>506</v>
      </c>
      <c r="K34" s="16">
        <v>108</v>
      </c>
      <c r="L34" s="5">
        <v>112</v>
      </c>
      <c r="M34" s="5">
        <v>108</v>
      </c>
      <c r="N34" s="5">
        <v>89</v>
      </c>
      <c r="O34" s="5">
        <v>103</v>
      </c>
      <c r="P34" s="23">
        <f t="shared" si="3"/>
        <v>520</v>
      </c>
      <c r="Q34" s="17">
        <v>123</v>
      </c>
      <c r="R34" s="6">
        <v>91</v>
      </c>
      <c r="S34" s="6">
        <v>102</v>
      </c>
      <c r="T34" s="6">
        <v>95</v>
      </c>
      <c r="U34" s="6">
        <v>106</v>
      </c>
      <c r="V34" s="23">
        <f t="shared" si="4"/>
        <v>517</v>
      </c>
      <c r="W34" s="27">
        <v>100</v>
      </c>
      <c r="X34" s="7">
        <v>104</v>
      </c>
      <c r="Y34" s="7">
        <v>105</v>
      </c>
      <c r="Z34" s="7">
        <v>83</v>
      </c>
      <c r="AA34" s="7">
        <v>121</v>
      </c>
      <c r="AB34" s="23">
        <f t="shared" si="5"/>
        <v>513</v>
      </c>
    </row>
    <row r="35" spans="1:28" x14ac:dyDescent="0.3">
      <c r="A35" s="32">
        <f t="shared" si="6"/>
        <v>32</v>
      </c>
      <c r="B35" t="s">
        <v>24</v>
      </c>
      <c r="C35" s="3">
        <f t="shared" si="0"/>
        <v>2053</v>
      </c>
      <c r="D35" s="30">
        <f t="shared" si="1"/>
        <v>102.65</v>
      </c>
      <c r="E35" s="8">
        <v>111</v>
      </c>
      <c r="F35" s="4">
        <v>113</v>
      </c>
      <c r="G35" s="4">
        <v>106</v>
      </c>
      <c r="H35" s="4">
        <v>124</v>
      </c>
      <c r="I35" s="4">
        <v>75</v>
      </c>
      <c r="J35" s="23">
        <f t="shared" si="2"/>
        <v>529</v>
      </c>
      <c r="K35" s="16">
        <v>108</v>
      </c>
      <c r="L35" s="5">
        <v>107</v>
      </c>
      <c r="M35" s="5">
        <v>109</v>
      </c>
      <c r="N35" s="5">
        <v>93</v>
      </c>
      <c r="O35" s="5">
        <v>100</v>
      </c>
      <c r="P35" s="23">
        <f t="shared" si="3"/>
        <v>517</v>
      </c>
      <c r="Q35" s="17">
        <v>103</v>
      </c>
      <c r="R35" s="6">
        <v>104</v>
      </c>
      <c r="S35" s="6">
        <v>124</v>
      </c>
      <c r="T35" s="6">
        <v>106</v>
      </c>
      <c r="U35" s="6">
        <v>112</v>
      </c>
      <c r="V35" s="23">
        <f t="shared" si="4"/>
        <v>549</v>
      </c>
      <c r="W35" s="22">
        <v>88</v>
      </c>
      <c r="X35" s="28">
        <v>105</v>
      </c>
      <c r="Y35" s="7">
        <v>91</v>
      </c>
      <c r="Z35" s="7">
        <v>68</v>
      </c>
      <c r="AA35" s="7">
        <v>106</v>
      </c>
      <c r="AB35" s="23">
        <f t="shared" si="5"/>
        <v>458</v>
      </c>
    </row>
    <row r="36" spans="1:28" x14ac:dyDescent="0.3">
      <c r="A36" s="32">
        <f t="shared" si="6"/>
        <v>33</v>
      </c>
      <c r="B36" t="s">
        <v>18</v>
      </c>
      <c r="C36" s="3">
        <f t="shared" si="0"/>
        <v>2041</v>
      </c>
      <c r="D36" s="30">
        <f t="shared" si="1"/>
        <v>102.05</v>
      </c>
      <c r="E36" s="8">
        <v>106</v>
      </c>
      <c r="F36" s="4">
        <v>122</v>
      </c>
      <c r="G36" s="4">
        <v>106</v>
      </c>
      <c r="H36" s="4">
        <v>110</v>
      </c>
      <c r="I36" s="4">
        <v>106</v>
      </c>
      <c r="J36" s="23">
        <f t="shared" si="2"/>
        <v>550</v>
      </c>
      <c r="K36" s="16">
        <v>88</v>
      </c>
      <c r="L36" s="5">
        <v>97</v>
      </c>
      <c r="M36" s="5">
        <v>101</v>
      </c>
      <c r="N36" s="5">
        <v>89</v>
      </c>
      <c r="O36" s="5">
        <v>90</v>
      </c>
      <c r="P36" s="23">
        <f t="shared" si="3"/>
        <v>465</v>
      </c>
      <c r="Q36" s="17">
        <v>88</v>
      </c>
      <c r="R36" s="6">
        <v>108</v>
      </c>
      <c r="S36" s="6">
        <v>100</v>
      </c>
      <c r="T36" s="6">
        <v>88</v>
      </c>
      <c r="U36" s="6">
        <v>108</v>
      </c>
      <c r="V36" s="23">
        <f t="shared" si="4"/>
        <v>492</v>
      </c>
      <c r="W36" s="27">
        <v>101</v>
      </c>
      <c r="X36" s="7">
        <v>102</v>
      </c>
      <c r="Y36" s="7">
        <v>100</v>
      </c>
      <c r="Z36" s="7">
        <v>91</v>
      </c>
      <c r="AA36" s="7">
        <v>140</v>
      </c>
      <c r="AB36" s="23">
        <f t="shared" si="5"/>
        <v>534</v>
      </c>
    </row>
    <row r="37" spans="1:28" x14ac:dyDescent="0.3">
      <c r="A37" s="32">
        <f t="shared" si="6"/>
        <v>34</v>
      </c>
      <c r="B37" s="1" t="s">
        <v>46</v>
      </c>
      <c r="C37" s="3">
        <f t="shared" si="0"/>
        <v>1004</v>
      </c>
      <c r="D37" s="30">
        <f>C37/10</f>
        <v>100.4</v>
      </c>
      <c r="E37" s="8">
        <v>89</v>
      </c>
      <c r="F37" s="4">
        <v>120</v>
      </c>
      <c r="G37" s="4">
        <v>88</v>
      </c>
      <c r="H37" s="4">
        <v>82</v>
      </c>
      <c r="I37" s="4">
        <v>106</v>
      </c>
      <c r="J37" s="23">
        <f t="shared" si="2"/>
        <v>485</v>
      </c>
      <c r="K37" s="16">
        <v>102</v>
      </c>
      <c r="L37" s="5">
        <v>110</v>
      </c>
      <c r="M37" s="5">
        <v>106</v>
      </c>
      <c r="N37" s="5">
        <v>109</v>
      </c>
      <c r="O37" s="5">
        <v>92</v>
      </c>
      <c r="P37" s="23">
        <f t="shared" si="3"/>
        <v>519</v>
      </c>
      <c r="Q37" s="17"/>
      <c r="R37" s="28"/>
      <c r="S37" s="6"/>
      <c r="T37" s="6"/>
      <c r="U37" s="6"/>
      <c r="V37" s="23">
        <f t="shared" si="4"/>
        <v>0</v>
      </c>
      <c r="W37" s="22"/>
      <c r="X37" s="7"/>
      <c r="Y37" s="7"/>
      <c r="Z37" s="7"/>
      <c r="AA37" s="7"/>
      <c r="AB37" s="23">
        <f t="shared" si="5"/>
        <v>0</v>
      </c>
    </row>
    <row r="38" spans="1:28" x14ac:dyDescent="0.3">
      <c r="A38" s="32">
        <f t="shared" si="6"/>
        <v>35</v>
      </c>
      <c r="B38" t="s">
        <v>13</v>
      </c>
      <c r="C38" s="3">
        <f t="shared" si="0"/>
        <v>2005</v>
      </c>
      <c r="D38" s="30">
        <f t="shared" ref="D38:D43" si="7">C38/20</f>
        <v>100.25</v>
      </c>
      <c r="E38" s="8">
        <v>100</v>
      </c>
      <c r="F38" s="4">
        <v>98</v>
      </c>
      <c r="G38" s="4">
        <v>95</v>
      </c>
      <c r="H38" s="4">
        <v>88</v>
      </c>
      <c r="I38" s="4">
        <v>120</v>
      </c>
      <c r="J38" s="23">
        <f t="shared" si="2"/>
        <v>501</v>
      </c>
      <c r="K38" s="16">
        <v>109</v>
      </c>
      <c r="L38" s="5">
        <v>115</v>
      </c>
      <c r="M38" s="5">
        <v>84</v>
      </c>
      <c r="N38" s="5">
        <v>101</v>
      </c>
      <c r="O38" s="5">
        <v>96</v>
      </c>
      <c r="P38" s="23">
        <f t="shared" si="3"/>
        <v>505</v>
      </c>
      <c r="Q38" s="17">
        <v>111</v>
      </c>
      <c r="R38" s="6">
        <v>106</v>
      </c>
      <c r="S38" s="6">
        <v>104</v>
      </c>
      <c r="T38" s="6">
        <v>80</v>
      </c>
      <c r="U38" s="6">
        <v>104</v>
      </c>
      <c r="V38" s="23">
        <f t="shared" si="4"/>
        <v>505</v>
      </c>
      <c r="W38" s="22">
        <v>92</v>
      </c>
      <c r="X38" s="7">
        <v>78</v>
      </c>
      <c r="Y38" s="7">
        <v>109</v>
      </c>
      <c r="Z38" s="28">
        <v>106</v>
      </c>
      <c r="AA38" s="7">
        <v>109</v>
      </c>
      <c r="AB38" s="23">
        <f t="shared" si="5"/>
        <v>494</v>
      </c>
    </row>
    <row r="39" spans="1:28" x14ac:dyDescent="0.3">
      <c r="A39" s="32">
        <f t="shared" si="6"/>
        <v>36</v>
      </c>
      <c r="B39" t="s">
        <v>37</v>
      </c>
      <c r="C39" s="3">
        <f t="shared" si="0"/>
        <v>1945</v>
      </c>
      <c r="D39" s="30">
        <f t="shared" si="7"/>
        <v>97.25</v>
      </c>
      <c r="E39" s="8">
        <v>100</v>
      </c>
      <c r="F39" s="4">
        <v>76</v>
      </c>
      <c r="G39" s="4">
        <v>100</v>
      </c>
      <c r="H39" s="4">
        <v>103</v>
      </c>
      <c r="I39" s="4">
        <v>110</v>
      </c>
      <c r="J39" s="23">
        <f t="shared" si="2"/>
        <v>489</v>
      </c>
      <c r="K39" s="16">
        <v>120</v>
      </c>
      <c r="L39" s="5">
        <v>80</v>
      </c>
      <c r="M39" s="5">
        <v>123</v>
      </c>
      <c r="N39" s="5">
        <v>81</v>
      </c>
      <c r="O39" s="5">
        <v>97</v>
      </c>
      <c r="P39" s="23">
        <f t="shared" si="3"/>
        <v>501</v>
      </c>
      <c r="Q39" s="17">
        <v>83</v>
      </c>
      <c r="R39" s="6">
        <v>115</v>
      </c>
      <c r="S39" s="6">
        <v>93</v>
      </c>
      <c r="T39" s="28">
        <v>103</v>
      </c>
      <c r="U39" s="6">
        <v>77</v>
      </c>
      <c r="V39" s="23">
        <f t="shared" si="4"/>
        <v>471</v>
      </c>
      <c r="W39" s="22">
        <v>70</v>
      </c>
      <c r="X39" s="7">
        <v>107</v>
      </c>
      <c r="Y39" s="7">
        <v>91</v>
      </c>
      <c r="Z39" s="7">
        <v>96</v>
      </c>
      <c r="AA39" s="7">
        <v>120</v>
      </c>
      <c r="AB39" s="23">
        <f t="shared" si="5"/>
        <v>484</v>
      </c>
    </row>
    <row r="40" spans="1:28" x14ac:dyDescent="0.3">
      <c r="A40" s="32">
        <f t="shared" si="6"/>
        <v>37</v>
      </c>
      <c r="B40" t="s">
        <v>41</v>
      </c>
      <c r="C40" s="3">
        <f t="shared" si="0"/>
        <v>1921</v>
      </c>
      <c r="D40" s="30">
        <f t="shared" si="7"/>
        <v>96.05</v>
      </c>
      <c r="E40" s="8">
        <v>107</v>
      </c>
      <c r="F40" s="4">
        <v>86</v>
      </c>
      <c r="G40" s="4">
        <v>89</v>
      </c>
      <c r="H40" s="4">
        <v>72</v>
      </c>
      <c r="I40" s="4">
        <v>90</v>
      </c>
      <c r="J40" s="23">
        <f t="shared" si="2"/>
        <v>444</v>
      </c>
      <c r="K40" s="16">
        <v>105</v>
      </c>
      <c r="L40" s="5">
        <v>102</v>
      </c>
      <c r="M40" s="5">
        <v>102</v>
      </c>
      <c r="N40" s="5">
        <v>104</v>
      </c>
      <c r="O40" s="5">
        <v>106</v>
      </c>
      <c r="P40" s="23">
        <f t="shared" si="3"/>
        <v>519</v>
      </c>
      <c r="Q40" s="17">
        <v>78</v>
      </c>
      <c r="R40" s="6">
        <v>86</v>
      </c>
      <c r="S40" s="6">
        <v>111</v>
      </c>
      <c r="T40" s="6">
        <v>93</v>
      </c>
      <c r="U40" s="6">
        <v>85</v>
      </c>
      <c r="V40" s="23">
        <f t="shared" si="4"/>
        <v>453</v>
      </c>
      <c r="W40" s="22">
        <v>103</v>
      </c>
      <c r="X40" s="7">
        <v>102</v>
      </c>
      <c r="Y40" s="28">
        <v>90</v>
      </c>
      <c r="Z40" s="7">
        <v>89</v>
      </c>
      <c r="AA40" s="7">
        <v>121</v>
      </c>
      <c r="AB40" s="23">
        <f t="shared" si="5"/>
        <v>505</v>
      </c>
    </row>
    <row r="41" spans="1:28" x14ac:dyDescent="0.3">
      <c r="A41" s="32">
        <f t="shared" si="6"/>
        <v>38</v>
      </c>
      <c r="B41" t="s">
        <v>45</v>
      </c>
      <c r="C41" s="3">
        <f t="shared" si="0"/>
        <v>1910</v>
      </c>
      <c r="D41" s="30">
        <f t="shared" si="7"/>
        <v>95.5</v>
      </c>
      <c r="E41" s="8">
        <v>107</v>
      </c>
      <c r="F41" s="4">
        <v>104</v>
      </c>
      <c r="G41" s="4">
        <v>97</v>
      </c>
      <c r="H41" s="4">
        <v>88</v>
      </c>
      <c r="I41" s="4">
        <v>79</v>
      </c>
      <c r="J41" s="23">
        <f t="shared" si="2"/>
        <v>475</v>
      </c>
      <c r="K41" s="16">
        <v>109</v>
      </c>
      <c r="L41" s="5">
        <v>89</v>
      </c>
      <c r="M41" s="5">
        <v>97</v>
      </c>
      <c r="N41" s="5">
        <v>91</v>
      </c>
      <c r="O41" s="5">
        <v>86</v>
      </c>
      <c r="P41" s="23">
        <f t="shared" si="3"/>
        <v>472</v>
      </c>
      <c r="Q41" s="17">
        <v>90</v>
      </c>
      <c r="R41" s="6">
        <v>109</v>
      </c>
      <c r="S41" s="6">
        <v>113</v>
      </c>
      <c r="T41" s="6">
        <v>109</v>
      </c>
      <c r="U41" s="6">
        <v>104</v>
      </c>
      <c r="V41" s="23">
        <f t="shared" si="4"/>
        <v>525</v>
      </c>
      <c r="W41" s="22">
        <v>65</v>
      </c>
      <c r="X41" s="7">
        <v>91</v>
      </c>
      <c r="Y41" s="28">
        <v>105</v>
      </c>
      <c r="Z41" s="7">
        <v>68</v>
      </c>
      <c r="AA41" s="7">
        <v>109</v>
      </c>
      <c r="AB41" s="23">
        <f t="shared" si="5"/>
        <v>438</v>
      </c>
    </row>
    <row r="42" spans="1:28" x14ac:dyDescent="0.3">
      <c r="A42" s="32">
        <f t="shared" si="6"/>
        <v>39</v>
      </c>
      <c r="B42" t="s">
        <v>14</v>
      </c>
      <c r="C42" s="3">
        <f t="shared" si="0"/>
        <v>1711</v>
      </c>
      <c r="D42" s="30">
        <f t="shared" si="7"/>
        <v>85.55</v>
      </c>
      <c r="E42" s="8">
        <v>111</v>
      </c>
      <c r="F42" s="4">
        <v>69</v>
      </c>
      <c r="G42" s="4">
        <v>105</v>
      </c>
      <c r="H42" s="4">
        <v>72</v>
      </c>
      <c r="I42" s="4">
        <v>102</v>
      </c>
      <c r="J42" s="23">
        <f t="shared" si="2"/>
        <v>459</v>
      </c>
      <c r="K42" s="16">
        <v>87</v>
      </c>
      <c r="L42" s="5">
        <v>90</v>
      </c>
      <c r="M42" s="5">
        <v>81</v>
      </c>
      <c r="N42" s="5">
        <v>101</v>
      </c>
      <c r="O42" s="5">
        <v>76</v>
      </c>
      <c r="P42" s="23">
        <f t="shared" si="3"/>
        <v>435</v>
      </c>
      <c r="Q42" s="17">
        <v>61</v>
      </c>
      <c r="R42" s="6">
        <v>104</v>
      </c>
      <c r="S42" s="6">
        <v>92</v>
      </c>
      <c r="T42" s="6">
        <v>88</v>
      </c>
      <c r="U42" s="6">
        <v>91</v>
      </c>
      <c r="V42" s="23">
        <f t="shared" si="4"/>
        <v>436</v>
      </c>
      <c r="W42" s="22">
        <v>66</v>
      </c>
      <c r="X42" s="28">
        <v>78</v>
      </c>
      <c r="Y42" s="7">
        <v>76</v>
      </c>
      <c r="Z42" s="7">
        <v>76</v>
      </c>
      <c r="AA42" s="7">
        <v>85</v>
      </c>
      <c r="AB42" s="23">
        <f t="shared" si="5"/>
        <v>381</v>
      </c>
    </row>
    <row r="43" spans="1:28" x14ac:dyDescent="0.3">
      <c r="A43" s="32">
        <f t="shared" si="6"/>
        <v>40</v>
      </c>
      <c r="B43" t="s">
        <v>35</v>
      </c>
      <c r="C43" s="3">
        <f t="shared" si="0"/>
        <v>1692</v>
      </c>
      <c r="D43" s="30">
        <f t="shared" si="7"/>
        <v>84.6</v>
      </c>
      <c r="E43" s="8">
        <v>100</v>
      </c>
      <c r="F43" s="4">
        <v>91</v>
      </c>
      <c r="G43" s="4">
        <v>89</v>
      </c>
      <c r="H43" s="4">
        <v>100</v>
      </c>
      <c r="I43" s="4">
        <v>80</v>
      </c>
      <c r="J43" s="23">
        <f t="shared" si="2"/>
        <v>460</v>
      </c>
      <c r="K43" s="16">
        <v>91</v>
      </c>
      <c r="L43" s="5">
        <v>72</v>
      </c>
      <c r="M43" s="5">
        <v>106</v>
      </c>
      <c r="N43" s="5">
        <v>77</v>
      </c>
      <c r="O43" s="5">
        <v>87</v>
      </c>
      <c r="P43" s="23">
        <f t="shared" si="3"/>
        <v>433</v>
      </c>
      <c r="Q43" s="17">
        <v>73</v>
      </c>
      <c r="R43" s="6">
        <v>90</v>
      </c>
      <c r="S43" s="6">
        <v>70</v>
      </c>
      <c r="T43" s="6">
        <v>89</v>
      </c>
      <c r="U43" s="6">
        <v>70</v>
      </c>
      <c r="V43" s="23">
        <f t="shared" si="4"/>
        <v>392</v>
      </c>
      <c r="W43" s="22">
        <v>77</v>
      </c>
      <c r="X43" s="7">
        <v>67</v>
      </c>
      <c r="Y43" s="7">
        <v>89</v>
      </c>
      <c r="Z43" s="7">
        <v>73</v>
      </c>
      <c r="AA43" s="28">
        <v>101</v>
      </c>
      <c r="AB43" s="23">
        <f t="shared" si="5"/>
        <v>407</v>
      </c>
    </row>
    <row r="44" spans="1:28" ht="15" thickBot="1" x14ac:dyDescent="0.35">
      <c r="E44" s="9">
        <f>SUM(E4:E43)/40</f>
        <v>112.7</v>
      </c>
      <c r="F44" s="10">
        <f t="shared" ref="F44:O44" si="8">SUM(F4:F43)/40</f>
        <v>113.175</v>
      </c>
      <c r="G44" s="10">
        <f t="shared" si="8"/>
        <v>116.77500000000001</v>
      </c>
      <c r="H44" s="10">
        <f t="shared" si="8"/>
        <v>114.02500000000001</v>
      </c>
      <c r="I44" s="10">
        <f t="shared" si="8"/>
        <v>113.75</v>
      </c>
      <c r="J44" s="15"/>
      <c r="K44" s="9">
        <f t="shared" si="8"/>
        <v>112.95</v>
      </c>
      <c r="L44" s="10">
        <f t="shared" si="8"/>
        <v>110.65</v>
      </c>
      <c r="M44" s="10">
        <f t="shared" si="8"/>
        <v>113.27500000000001</v>
      </c>
      <c r="N44" s="10">
        <f t="shared" si="8"/>
        <v>112.35</v>
      </c>
      <c r="O44" s="10">
        <f t="shared" si="8"/>
        <v>112.925</v>
      </c>
      <c r="P44" s="11"/>
      <c r="Q44" s="18">
        <f>SUM(Q4:Q43)/39</f>
        <v>107.2051282051282</v>
      </c>
      <c r="R44" s="19">
        <f t="shared" ref="R44:U44" si="9">SUM(R4:R43)/39</f>
        <v>112.02564102564102</v>
      </c>
      <c r="S44" s="19">
        <f t="shared" si="9"/>
        <v>112.48717948717949</v>
      </c>
      <c r="T44" s="19">
        <f t="shared" si="9"/>
        <v>113.53846153846153</v>
      </c>
      <c r="U44" s="19">
        <f t="shared" si="9"/>
        <v>109.66666666666667</v>
      </c>
      <c r="V44" s="25"/>
      <c r="W44" s="18">
        <f t="shared" ref="W44:AA44" si="10">SUM(W4:W43)/39</f>
        <v>109.46153846153847</v>
      </c>
      <c r="X44" s="19">
        <f t="shared" si="10"/>
        <v>113.15384615384616</v>
      </c>
      <c r="Y44" s="19">
        <f t="shared" si="10"/>
        <v>111.33333333333333</v>
      </c>
      <c r="Z44" s="19">
        <f t="shared" si="10"/>
        <v>107.66666666666667</v>
      </c>
      <c r="AA44" s="19">
        <f t="shared" si="10"/>
        <v>123.48717948717949</v>
      </c>
      <c r="AB44" s="26"/>
    </row>
    <row r="45" spans="1:28" ht="15" thickTop="1" x14ac:dyDescent="0.3"/>
    <row r="46" spans="1:28" x14ac:dyDescent="0.3">
      <c r="C46" s="47" t="s">
        <v>47</v>
      </c>
      <c r="D46" s="48"/>
      <c r="E46" s="1" t="s">
        <v>48</v>
      </c>
    </row>
  </sheetData>
  <sortState xmlns:xlrd2="http://schemas.microsoft.com/office/spreadsheetml/2017/richdata2" ref="B4:AB43">
    <sortCondition descending="1" ref="D4:D43"/>
  </sortState>
  <mergeCells count="7">
    <mergeCell ref="C46:D46"/>
    <mergeCell ref="A1:AB1"/>
    <mergeCell ref="B2:B3"/>
    <mergeCell ref="C2:C3"/>
    <mergeCell ref="D2:D3"/>
    <mergeCell ref="E2:P2"/>
    <mergeCell ref="Q2:AB2"/>
  </mergeCells>
  <printOptions horizontalCentered="1" verticalCentered="1"/>
  <pageMargins left="0.70866141732283472" right="0.70866141732283472" top="0.74803149606299213" bottom="0.74803149606299213" header="0.31496062992125984" footer="0.31496062992125984"/>
  <pageSetup paperSize="9" scale="7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7"/>
  <sheetViews>
    <sheetView zoomScaleNormal="100" workbookViewId="0">
      <selection activeCell="J4" sqref="J4"/>
    </sheetView>
  </sheetViews>
  <sheetFormatPr defaultColWidth="9.109375" defaultRowHeight="14.4" x14ac:dyDescent="0.3"/>
  <cols>
    <col min="1" max="1" width="3.5546875" style="1" customWidth="1"/>
    <col min="2" max="2" width="121.6640625" style="1" customWidth="1"/>
    <col min="3" max="16384" width="9.109375" style="1"/>
  </cols>
  <sheetData>
    <row r="1" spans="1:2" ht="15" customHeight="1" x14ac:dyDescent="0.3">
      <c r="A1" s="43"/>
      <c r="B1" s="44" t="s">
        <v>133</v>
      </c>
    </row>
    <row r="2" spans="1:2" ht="15" customHeight="1" x14ac:dyDescent="0.3">
      <c r="A2" s="3">
        <v>1</v>
      </c>
      <c r="B2" s="45" t="s">
        <v>51</v>
      </c>
    </row>
    <row r="3" spans="1:2" ht="15" customHeight="1" x14ac:dyDescent="0.3">
      <c r="A3" s="3">
        <v>2</v>
      </c>
      <c r="B3" s="45" t="s">
        <v>49</v>
      </c>
    </row>
    <row r="4" spans="1:2" ht="15" customHeight="1" x14ac:dyDescent="0.3">
      <c r="A4" s="3">
        <v>3</v>
      </c>
      <c r="B4" s="45" t="s">
        <v>50</v>
      </c>
    </row>
    <row r="5" spans="1:2" ht="15" customHeight="1" x14ac:dyDescent="0.3">
      <c r="A5" s="3">
        <v>4</v>
      </c>
      <c r="B5" s="45" t="s">
        <v>52</v>
      </c>
    </row>
    <row r="6" spans="1:2" ht="15" customHeight="1" x14ac:dyDescent="0.3">
      <c r="A6" s="3">
        <v>5</v>
      </c>
      <c r="B6" s="45" t="s">
        <v>53</v>
      </c>
    </row>
    <row r="7" spans="1:2" ht="15" customHeight="1" x14ac:dyDescent="0.3">
      <c r="A7" s="3">
        <v>6</v>
      </c>
      <c r="B7" s="45" t="s">
        <v>141</v>
      </c>
    </row>
    <row r="8" spans="1:2" ht="15" customHeight="1" x14ac:dyDescent="0.3">
      <c r="A8" s="3"/>
      <c r="B8" s="44" t="s">
        <v>134</v>
      </c>
    </row>
    <row r="9" spans="1:2" ht="28.8" x14ac:dyDescent="0.3">
      <c r="A9" s="3">
        <v>1</v>
      </c>
      <c r="B9" s="46" t="s">
        <v>135</v>
      </c>
    </row>
    <row r="10" spans="1:2" ht="32.4" x14ac:dyDescent="0.3">
      <c r="A10" s="3">
        <v>2</v>
      </c>
      <c r="B10" s="46" t="s">
        <v>140</v>
      </c>
    </row>
    <row r="11" spans="1:2" ht="28.8" x14ac:dyDescent="0.3">
      <c r="A11" s="3">
        <v>3</v>
      </c>
      <c r="B11" s="46" t="s">
        <v>136</v>
      </c>
    </row>
    <row r="12" spans="1:2" ht="43.2" x14ac:dyDescent="0.3">
      <c r="A12" s="3">
        <v>4</v>
      </c>
      <c r="B12" s="46" t="s">
        <v>137</v>
      </c>
    </row>
    <row r="13" spans="1:2" ht="43.2" x14ac:dyDescent="0.3">
      <c r="A13" s="3">
        <v>5</v>
      </c>
      <c r="B13" s="46" t="s">
        <v>138</v>
      </c>
    </row>
    <row r="14" spans="1:2" ht="15" customHeight="1" x14ac:dyDescent="0.3">
      <c r="A14" s="3">
        <v>6</v>
      </c>
      <c r="B14" s="46" t="s">
        <v>139</v>
      </c>
    </row>
    <row r="15" spans="1:2" x14ac:dyDescent="0.3">
      <c r="A15" s="2"/>
    </row>
    <row r="16" spans="1:2" x14ac:dyDescent="0.3">
      <c r="A16" s="2"/>
    </row>
    <row r="17" spans="1:1" x14ac:dyDescent="0.3">
      <c r="A17" s="2"/>
    </row>
  </sheetData>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2"/>
  <sheetViews>
    <sheetView zoomScaleNormal="100" workbookViewId="0">
      <selection activeCell="C5" sqref="C5"/>
    </sheetView>
  </sheetViews>
  <sheetFormatPr defaultColWidth="9.109375" defaultRowHeight="14.4" x14ac:dyDescent="0.3"/>
  <cols>
    <col min="1" max="1" width="19.33203125" style="1" customWidth="1"/>
    <col min="2" max="3" width="38.6640625" style="1" bestFit="1" customWidth="1"/>
    <col min="4" max="16384" width="9.109375" style="1"/>
  </cols>
  <sheetData>
    <row r="1" spans="1:3" ht="24.9" customHeight="1" x14ac:dyDescent="0.3">
      <c r="A1" s="73" t="s">
        <v>103</v>
      </c>
      <c r="B1" s="33" t="s">
        <v>120</v>
      </c>
      <c r="C1" s="34" t="s">
        <v>129</v>
      </c>
    </row>
    <row r="2" spans="1:3" ht="24.9" customHeight="1" x14ac:dyDescent="0.3">
      <c r="A2" s="74"/>
      <c r="B2" s="76" t="s">
        <v>131</v>
      </c>
      <c r="C2" s="77"/>
    </row>
    <row r="3" spans="1:3" ht="24.9" customHeight="1" x14ac:dyDescent="0.3">
      <c r="A3" s="74"/>
      <c r="B3" s="35" t="s">
        <v>107</v>
      </c>
      <c r="C3" s="36" t="s">
        <v>72</v>
      </c>
    </row>
    <row r="4" spans="1:3" ht="24.9" customHeight="1" x14ac:dyDescent="0.3">
      <c r="A4" s="74"/>
      <c r="B4" s="35" t="s">
        <v>109</v>
      </c>
      <c r="C4" s="35" t="s">
        <v>91</v>
      </c>
    </row>
    <row r="5" spans="1:3" ht="24.9" customHeight="1" x14ac:dyDescent="0.3">
      <c r="A5" s="74"/>
      <c r="B5" s="35" t="s">
        <v>110</v>
      </c>
      <c r="C5" s="35" t="s">
        <v>108</v>
      </c>
    </row>
    <row r="6" spans="1:3" ht="24.9" customHeight="1" x14ac:dyDescent="0.3">
      <c r="A6" s="74"/>
      <c r="B6" s="35" t="s">
        <v>92</v>
      </c>
      <c r="C6" s="35" t="s">
        <v>76</v>
      </c>
    </row>
    <row r="7" spans="1:3" ht="24.9" customHeight="1" x14ac:dyDescent="0.3">
      <c r="A7" s="74"/>
      <c r="B7" s="35" t="s">
        <v>108</v>
      </c>
      <c r="C7" s="35" t="s">
        <v>116</v>
      </c>
    </row>
    <row r="8" spans="1:3" ht="24.9" customHeight="1" x14ac:dyDescent="0.3">
      <c r="A8" s="74"/>
      <c r="B8" s="35" t="s">
        <v>86</v>
      </c>
      <c r="C8" s="35" t="s">
        <v>61</v>
      </c>
    </row>
    <row r="9" spans="1:3" ht="24.9" customHeight="1" x14ac:dyDescent="0.3">
      <c r="A9" s="74"/>
      <c r="B9" s="35" t="s">
        <v>84</v>
      </c>
      <c r="C9" s="37" t="s">
        <v>74</v>
      </c>
    </row>
    <row r="10" spans="1:3" ht="24.9" customHeight="1" x14ac:dyDescent="0.3">
      <c r="A10" s="74"/>
      <c r="B10" s="35" t="s">
        <v>71</v>
      </c>
      <c r="C10" s="39"/>
    </row>
    <row r="11" spans="1:3" ht="24.9" customHeight="1" x14ac:dyDescent="0.3">
      <c r="A11" s="74"/>
      <c r="B11" s="35" t="s">
        <v>87</v>
      </c>
      <c r="C11" s="39"/>
    </row>
    <row r="12" spans="1:3" ht="24.9" customHeight="1" x14ac:dyDescent="0.3">
      <c r="A12" s="74"/>
      <c r="B12" s="78" t="s">
        <v>115</v>
      </c>
      <c r="C12" s="79"/>
    </row>
    <row r="13" spans="1:3" ht="24.9" customHeight="1" x14ac:dyDescent="0.3">
      <c r="A13" s="74"/>
      <c r="B13" s="35" t="s">
        <v>105</v>
      </c>
      <c r="C13" s="36" t="s">
        <v>60</v>
      </c>
    </row>
    <row r="14" spans="1:3" ht="24.9" customHeight="1" x14ac:dyDescent="0.3">
      <c r="A14" s="74"/>
      <c r="B14" s="35" t="s">
        <v>106</v>
      </c>
      <c r="C14" s="35" t="s">
        <v>54</v>
      </c>
    </row>
    <row r="15" spans="1:3" ht="24.9" customHeight="1" x14ac:dyDescent="0.3">
      <c r="A15" s="74"/>
      <c r="B15" s="35" t="s">
        <v>111</v>
      </c>
      <c r="C15" s="37" t="s">
        <v>59</v>
      </c>
    </row>
    <row r="16" spans="1:3" ht="24.9" customHeight="1" x14ac:dyDescent="0.3">
      <c r="A16" s="74"/>
      <c r="B16" s="35" t="s">
        <v>59</v>
      </c>
      <c r="C16" s="39"/>
    </row>
    <row r="17" spans="1:3" ht="24.9" customHeight="1" x14ac:dyDescent="0.3">
      <c r="A17" s="74"/>
      <c r="B17" s="80" t="s">
        <v>113</v>
      </c>
      <c r="C17" s="81"/>
    </row>
    <row r="18" spans="1:3" ht="24.9" customHeight="1" x14ac:dyDescent="0.3">
      <c r="A18" s="74"/>
      <c r="B18" s="35" t="s">
        <v>80</v>
      </c>
      <c r="C18" s="36" t="s">
        <v>117</v>
      </c>
    </row>
    <row r="19" spans="1:3" ht="24.9" customHeight="1" x14ac:dyDescent="0.3">
      <c r="A19" s="74"/>
      <c r="B19" s="35" t="s">
        <v>70</v>
      </c>
      <c r="C19" s="35" t="s">
        <v>98</v>
      </c>
    </row>
    <row r="20" spans="1:3" ht="24.9" customHeight="1" x14ac:dyDescent="0.3">
      <c r="A20" s="74"/>
      <c r="B20" s="35" t="s">
        <v>98</v>
      </c>
      <c r="C20" s="37" t="s">
        <v>95</v>
      </c>
    </row>
    <row r="21" spans="1:3" ht="24.9" customHeight="1" x14ac:dyDescent="0.3">
      <c r="A21" s="74"/>
      <c r="B21" s="35" t="s">
        <v>82</v>
      </c>
      <c r="C21" s="39"/>
    </row>
    <row r="22" spans="1:3" ht="24.9" customHeight="1" x14ac:dyDescent="0.3">
      <c r="A22" s="74"/>
      <c r="B22" s="71" t="s">
        <v>114</v>
      </c>
      <c r="C22" s="72"/>
    </row>
    <row r="23" spans="1:3" ht="24.9" customHeight="1" x14ac:dyDescent="0.3">
      <c r="A23" s="74"/>
      <c r="B23" s="35" t="s">
        <v>81</v>
      </c>
      <c r="C23" s="39"/>
    </row>
    <row r="24" spans="1:3" ht="24.9" customHeight="1" x14ac:dyDescent="0.3">
      <c r="A24" s="74"/>
      <c r="B24" s="35" t="s">
        <v>75</v>
      </c>
      <c r="C24" s="39"/>
    </row>
    <row r="25" spans="1:3" ht="24.9" customHeight="1" x14ac:dyDescent="0.3">
      <c r="A25" s="74"/>
      <c r="B25" s="35" t="s">
        <v>73</v>
      </c>
      <c r="C25" s="39"/>
    </row>
    <row r="26" spans="1:3" ht="24.9" customHeight="1" x14ac:dyDescent="0.3">
      <c r="A26" s="74"/>
      <c r="B26" s="64" t="s">
        <v>130</v>
      </c>
      <c r="C26" s="65"/>
    </row>
    <row r="27" spans="1:3" ht="24.9" customHeight="1" x14ac:dyDescent="0.3">
      <c r="A27" s="74"/>
      <c r="B27" s="35" t="s">
        <v>112</v>
      </c>
      <c r="C27" s="36" t="s">
        <v>90</v>
      </c>
    </row>
    <row r="28" spans="1:3" ht="24.9" customHeight="1" x14ac:dyDescent="0.3">
      <c r="A28" s="74"/>
      <c r="B28" s="35" t="s">
        <v>88</v>
      </c>
      <c r="C28" s="35" t="s">
        <v>101</v>
      </c>
    </row>
    <row r="29" spans="1:3" ht="24.9" customHeight="1" x14ac:dyDescent="0.3">
      <c r="A29" s="74"/>
      <c r="B29" s="35" t="s">
        <v>97</v>
      </c>
      <c r="C29" s="37" t="s">
        <v>97</v>
      </c>
    </row>
    <row r="30" spans="1:3" ht="24.9" customHeight="1" x14ac:dyDescent="0.3">
      <c r="A30" s="74"/>
      <c r="B30" s="35" t="s">
        <v>56</v>
      </c>
      <c r="C30" s="39"/>
    </row>
    <row r="31" spans="1:3" ht="24.9" customHeight="1" x14ac:dyDescent="0.3">
      <c r="A31" s="74"/>
      <c r="B31" s="66" t="s">
        <v>126</v>
      </c>
      <c r="C31" s="67"/>
    </row>
    <row r="32" spans="1:3" ht="24.9" customHeight="1" x14ac:dyDescent="0.3">
      <c r="A32" s="74"/>
      <c r="B32" s="41" t="s">
        <v>99</v>
      </c>
      <c r="C32" s="36" t="s">
        <v>99</v>
      </c>
    </row>
    <row r="33" spans="1:3" ht="24.9" customHeight="1" x14ac:dyDescent="0.3">
      <c r="A33" s="74"/>
      <c r="B33" s="42"/>
      <c r="C33" s="35" t="s">
        <v>102</v>
      </c>
    </row>
    <row r="34" spans="1:3" ht="24.9" customHeight="1" x14ac:dyDescent="0.3">
      <c r="A34" s="75"/>
      <c r="B34" s="41"/>
      <c r="C34" s="37" t="s">
        <v>96</v>
      </c>
    </row>
    <row r="35" spans="1:3" ht="24.9" customHeight="1" x14ac:dyDescent="0.3">
      <c r="A35" s="68" t="s">
        <v>104</v>
      </c>
      <c r="B35" s="33" t="s">
        <v>120</v>
      </c>
      <c r="C35" s="34" t="s">
        <v>129</v>
      </c>
    </row>
    <row r="36" spans="1:3" ht="24.9" customHeight="1" x14ac:dyDescent="0.3">
      <c r="A36" s="69"/>
      <c r="B36" s="76" t="s">
        <v>131</v>
      </c>
      <c r="C36" s="77"/>
    </row>
    <row r="37" spans="1:3" ht="24.9" customHeight="1" x14ac:dyDescent="0.3">
      <c r="A37" s="69"/>
      <c r="B37" s="36" t="s">
        <v>118</v>
      </c>
      <c r="C37" s="36" t="s">
        <v>123</v>
      </c>
    </row>
    <row r="38" spans="1:3" ht="24.9" customHeight="1" x14ac:dyDescent="0.3">
      <c r="A38" s="69"/>
      <c r="B38" s="35" t="s">
        <v>58</v>
      </c>
      <c r="C38" s="35" t="s">
        <v>125</v>
      </c>
    </row>
    <row r="39" spans="1:3" ht="24.9" customHeight="1" x14ac:dyDescent="0.3">
      <c r="A39" s="69"/>
      <c r="B39" s="35" t="s">
        <v>66</v>
      </c>
      <c r="C39" s="35" t="s">
        <v>127</v>
      </c>
    </row>
    <row r="40" spans="1:3" ht="24.9" customHeight="1" x14ac:dyDescent="0.3">
      <c r="A40" s="69"/>
      <c r="B40" s="35" t="s">
        <v>67</v>
      </c>
      <c r="C40" s="35" t="s">
        <v>65</v>
      </c>
    </row>
    <row r="41" spans="1:3" ht="24.9" customHeight="1" x14ac:dyDescent="0.3">
      <c r="A41" s="69"/>
      <c r="B41" s="35" t="s">
        <v>83</v>
      </c>
      <c r="C41" s="35" t="s">
        <v>76</v>
      </c>
    </row>
    <row r="42" spans="1:3" ht="24.9" customHeight="1" x14ac:dyDescent="0.3">
      <c r="A42" s="69"/>
      <c r="B42" s="35" t="s">
        <v>79</v>
      </c>
      <c r="C42" s="35" t="s">
        <v>122</v>
      </c>
    </row>
    <row r="43" spans="1:3" ht="24.9" customHeight="1" x14ac:dyDescent="0.3">
      <c r="A43" s="69"/>
      <c r="B43" s="35" t="s">
        <v>69</v>
      </c>
      <c r="C43" s="35" t="s">
        <v>55</v>
      </c>
    </row>
    <row r="44" spans="1:3" ht="24.9" customHeight="1" x14ac:dyDescent="0.3">
      <c r="A44" s="69"/>
      <c r="B44" s="35" t="s">
        <v>57</v>
      </c>
      <c r="C44" s="37" t="s">
        <v>57</v>
      </c>
    </row>
    <row r="45" spans="1:3" ht="24.9" customHeight="1" x14ac:dyDescent="0.3">
      <c r="A45" s="69"/>
      <c r="B45" s="37" t="s">
        <v>94</v>
      </c>
      <c r="C45" s="39"/>
    </row>
    <row r="46" spans="1:3" ht="24.9" customHeight="1" x14ac:dyDescent="0.3">
      <c r="A46" s="69"/>
      <c r="B46" s="78" t="s">
        <v>115</v>
      </c>
      <c r="C46" s="79"/>
    </row>
    <row r="47" spans="1:3" ht="24.9" customHeight="1" x14ac:dyDescent="0.3">
      <c r="A47" s="69"/>
      <c r="B47" s="35" t="s">
        <v>68</v>
      </c>
      <c r="C47" s="39" t="s">
        <v>124</v>
      </c>
    </row>
    <row r="48" spans="1:3" ht="24.9" customHeight="1" x14ac:dyDescent="0.3">
      <c r="A48" s="69"/>
      <c r="B48" s="35" t="s">
        <v>85</v>
      </c>
      <c r="C48" s="35" t="s">
        <v>106</v>
      </c>
    </row>
    <row r="49" spans="1:3" ht="24.9" customHeight="1" x14ac:dyDescent="0.3">
      <c r="A49" s="69"/>
      <c r="B49" s="35" t="s">
        <v>119</v>
      </c>
      <c r="C49" s="35" t="s">
        <v>121</v>
      </c>
    </row>
    <row r="50" spans="1:3" ht="24.9" customHeight="1" x14ac:dyDescent="0.3">
      <c r="A50" s="69"/>
      <c r="B50" s="35" t="s">
        <v>64</v>
      </c>
      <c r="C50" s="39" t="s">
        <v>62</v>
      </c>
    </row>
    <row r="51" spans="1:3" ht="24.9" customHeight="1" x14ac:dyDescent="0.3">
      <c r="A51" s="69"/>
      <c r="B51" s="80" t="s">
        <v>113</v>
      </c>
      <c r="C51" s="81"/>
    </row>
    <row r="52" spans="1:3" ht="24.9" customHeight="1" x14ac:dyDescent="0.3">
      <c r="A52" s="69"/>
      <c r="B52" s="43" t="s">
        <v>77</v>
      </c>
      <c r="C52" s="35" t="s">
        <v>77</v>
      </c>
    </row>
    <row r="53" spans="1:3" ht="24.9" customHeight="1" x14ac:dyDescent="0.3">
      <c r="A53" s="69"/>
      <c r="B53" s="41"/>
      <c r="C53" s="37" t="s">
        <v>95</v>
      </c>
    </row>
    <row r="54" spans="1:3" ht="24.9" customHeight="1" x14ac:dyDescent="0.3">
      <c r="A54" s="69"/>
      <c r="B54" s="71" t="s">
        <v>114</v>
      </c>
      <c r="C54" s="72"/>
    </row>
    <row r="55" spans="1:3" ht="24.9" customHeight="1" x14ac:dyDescent="0.3">
      <c r="A55" s="69"/>
      <c r="B55" s="35" t="s">
        <v>132</v>
      </c>
      <c r="C55" s="37" t="s">
        <v>89</v>
      </c>
    </row>
    <row r="56" spans="1:3" ht="24.9" customHeight="1" x14ac:dyDescent="0.3">
      <c r="A56" s="69"/>
      <c r="B56" s="37" t="s">
        <v>89</v>
      </c>
      <c r="C56" s="40"/>
    </row>
    <row r="57" spans="1:3" ht="24.9" customHeight="1" x14ac:dyDescent="0.3">
      <c r="A57" s="69"/>
      <c r="B57" s="64" t="s">
        <v>130</v>
      </c>
      <c r="C57" s="65"/>
    </row>
    <row r="58" spans="1:3" ht="24.9" customHeight="1" x14ac:dyDescent="0.3">
      <c r="A58" s="69"/>
      <c r="B58" s="35" t="s">
        <v>78</v>
      </c>
      <c r="C58" s="43" t="s">
        <v>128</v>
      </c>
    </row>
    <row r="59" spans="1:3" ht="24.9" customHeight="1" x14ac:dyDescent="0.3">
      <c r="A59" s="69"/>
      <c r="B59" s="37" t="s">
        <v>63</v>
      </c>
      <c r="C59" s="40"/>
    </row>
    <row r="60" spans="1:3" ht="24.9" customHeight="1" x14ac:dyDescent="0.3">
      <c r="A60" s="69"/>
      <c r="B60" s="66" t="s">
        <v>126</v>
      </c>
      <c r="C60" s="67"/>
    </row>
    <row r="61" spans="1:3" ht="24.9" customHeight="1" x14ac:dyDescent="0.3">
      <c r="A61" s="69"/>
      <c r="B61" s="36"/>
      <c r="C61" s="38" t="s">
        <v>93</v>
      </c>
    </row>
    <row r="62" spans="1:3" ht="24.9" customHeight="1" x14ac:dyDescent="0.3">
      <c r="A62" s="70"/>
      <c r="B62" s="37"/>
      <c r="C62" s="40" t="s">
        <v>100</v>
      </c>
    </row>
  </sheetData>
  <mergeCells count="14">
    <mergeCell ref="B57:C57"/>
    <mergeCell ref="B60:C60"/>
    <mergeCell ref="A35:A62"/>
    <mergeCell ref="B22:C22"/>
    <mergeCell ref="A1:A34"/>
    <mergeCell ref="B36:C36"/>
    <mergeCell ref="B46:C46"/>
    <mergeCell ref="B51:C51"/>
    <mergeCell ref="B54:C54"/>
    <mergeCell ref="B26:C26"/>
    <mergeCell ref="B31:C31"/>
    <mergeCell ref="B2:C2"/>
    <mergeCell ref="B12:C12"/>
    <mergeCell ref="B17:C17"/>
  </mergeCells>
  <printOptions horizontalCentered="1"/>
  <pageMargins left="0.70866141732283472" right="0.70866141732283472" top="0.74803149606299213" bottom="0.74803149606299213" header="0.31496062992125984" footer="0.31496062992125984"/>
  <pageSetup paperSize="9" scale="78" orientation="portrait" verticalDpi="0" r:id="rId1"/>
  <rowBreaks count="1" manualBreakCount="1">
    <brk id="3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Scores &amp; gemiddelden</vt:lpstr>
      <vt:lpstr>Conclusies</vt:lpstr>
      <vt:lpstr>Opmerkingen testformulieren</vt:lpstr>
      <vt:lpstr>'Opmerkingen testformulieren'!Afdrukbereik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Iko</dc:creator>
  <cp:lastModifiedBy>Wijnand</cp:lastModifiedBy>
  <cp:lastPrinted>2023-01-16T16:54:41Z</cp:lastPrinted>
  <dcterms:created xsi:type="dcterms:W3CDTF">2022-12-16T17:42:18Z</dcterms:created>
  <dcterms:modified xsi:type="dcterms:W3CDTF">2023-01-17T17:31:55Z</dcterms:modified>
</cp:coreProperties>
</file>